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ger\Dropbox\Consultancy\MRC work\Ownership and plurality\Ownership Report 2025\Data sheets\"/>
    </mc:Choice>
  </mc:AlternateContent>
  <xr:revisionPtr revIDLastSave="0" documentId="13_ncr:1_{C385038E-8840-4D3D-B98A-69E77C6D4D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fcom news consumpt. 2024" sheetId="9" r:id="rId1"/>
    <sheet name="Platforms &amp; intermeds revenue" sheetId="4" r:id="rId2"/>
    <sheet name="OIs for news" sheetId="6" r:id="rId3"/>
    <sheet name="Top online news use" sheetId="2" r:id="rId4"/>
    <sheet name="Social media followers" sheetId="7" r:id="rId5"/>
    <sheet name="Share of search" sheetId="5" r:id="rId6"/>
    <sheet name="Advertising" sheetId="10" r:id="rId7"/>
    <sheet name="Social media follows raw" sheetId="11" state="hidden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6" i="6" l="1"/>
  <c r="B45" i="10"/>
  <c r="B56" i="10"/>
  <c r="C52" i="10"/>
  <c r="B55" i="10"/>
  <c r="D35" i="10"/>
  <c r="O25" i="10"/>
  <c r="M13" i="10"/>
  <c r="N13" i="10"/>
  <c r="O13" i="10"/>
  <c r="L13" i="10"/>
  <c r="D78" i="6"/>
  <c r="D79" i="6" l="1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E81" i="6"/>
  <c r="E68" i="6"/>
  <c r="E79" i="6"/>
  <c r="N25" i="10"/>
  <c r="M25" i="10"/>
  <c r="B35" i="10"/>
  <c r="C35" i="10" s="1"/>
  <c r="C53" i="10"/>
  <c r="B36" i="10" s="1"/>
  <c r="C36" i="10" s="1"/>
  <c r="D36" i="10" s="1"/>
  <c r="D46" i="10" s="1"/>
  <c r="G6" i="10"/>
  <c r="M18" i="10"/>
  <c r="M19" i="10" s="1"/>
  <c r="L18" i="10"/>
  <c r="L20" i="10" s="1"/>
  <c r="N14" i="10"/>
  <c r="N15" i="10" s="1"/>
  <c r="M14" i="10"/>
  <c r="M16" i="10" s="1"/>
  <c r="L14" i="10"/>
  <c r="L16" i="10" s="1"/>
  <c r="M12" i="10"/>
  <c r="M27" i="10" s="1"/>
  <c r="L12" i="10"/>
  <c r="L27" i="10" s="1"/>
  <c r="M20" i="10"/>
  <c r="C9" i="6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9" i="9"/>
  <c r="I68" i="9"/>
  <c r="I48" i="9"/>
  <c r="I74" i="9"/>
  <c r="I268" i="9"/>
  <c r="I262" i="9"/>
  <c r="I269" i="9"/>
  <c r="I270" i="9"/>
  <c r="I259" i="9"/>
  <c r="I206" i="9"/>
  <c r="I195" i="9"/>
  <c r="I214" i="9"/>
  <c r="I221" i="9"/>
  <c r="I228" i="9"/>
  <c r="I146" i="9"/>
  <c r="I213" i="9"/>
  <c r="I82" i="9"/>
  <c r="I193" i="9"/>
  <c r="I97" i="9"/>
  <c r="I245" i="9"/>
  <c r="I231" i="9"/>
  <c r="I217" i="9"/>
  <c r="I215" i="9"/>
  <c r="I85" i="9"/>
  <c r="I163" i="9"/>
  <c r="I126" i="9"/>
  <c r="I194" i="9"/>
  <c r="I208" i="9"/>
  <c r="I116" i="9"/>
  <c r="I110" i="9"/>
  <c r="I160" i="9"/>
  <c r="I197" i="9"/>
  <c r="I210" i="9"/>
  <c r="I167" i="9"/>
  <c r="I93" i="9"/>
  <c r="I79" i="9"/>
  <c r="I114" i="9"/>
  <c r="I60" i="9"/>
  <c r="I162" i="9"/>
  <c r="I150" i="9"/>
  <c r="I151" i="9"/>
  <c r="I111" i="9"/>
  <c r="I174" i="9"/>
  <c r="I157" i="9"/>
  <c r="I109" i="9"/>
  <c r="I152" i="9"/>
  <c r="I100" i="9"/>
  <c r="I117" i="9"/>
  <c r="I234" i="9"/>
  <c r="I196" i="9"/>
  <c r="I202" i="9"/>
  <c r="I124" i="9"/>
  <c r="I204" i="9"/>
  <c r="I138" i="9"/>
  <c r="I205" i="9"/>
  <c r="I243" i="9"/>
  <c r="I175" i="9"/>
  <c r="I189" i="9"/>
  <c r="I140" i="9"/>
  <c r="I181" i="9"/>
  <c r="I118" i="9"/>
  <c r="I147" i="9"/>
  <c r="I113" i="9"/>
  <c r="I153" i="9"/>
  <c r="I170" i="9"/>
  <c r="I119" i="9"/>
  <c r="I75" i="9"/>
  <c r="I135" i="9"/>
  <c r="I154" i="9"/>
  <c r="I203" i="9"/>
  <c r="I77" i="9"/>
  <c r="I130" i="9"/>
  <c r="I186" i="9"/>
  <c r="I191" i="9"/>
  <c r="I128" i="9"/>
  <c r="I73" i="9"/>
  <c r="I137" i="9"/>
  <c r="I187" i="9"/>
  <c r="I107" i="9"/>
  <c r="I226" i="9"/>
  <c r="I55" i="9"/>
  <c r="I267" i="9"/>
  <c r="I52" i="9"/>
  <c r="I158" i="9"/>
  <c r="I127" i="9"/>
  <c r="I64" i="9"/>
  <c r="I58" i="9"/>
  <c r="I179" i="9"/>
  <c r="I57" i="9"/>
  <c r="I143" i="9"/>
  <c r="I76" i="9"/>
  <c r="I84" i="9"/>
  <c r="I80" i="9"/>
  <c r="I56" i="9"/>
  <c r="I49" i="9"/>
  <c r="I178" i="9"/>
  <c r="I96" i="9"/>
  <c r="I139" i="9"/>
  <c r="I92" i="9"/>
  <c r="I67" i="9"/>
  <c r="I183" i="9"/>
  <c r="I232" i="9"/>
  <c r="I247" i="9"/>
  <c r="I207" i="9"/>
  <c r="I238" i="9"/>
  <c r="I250" i="9"/>
  <c r="I177" i="9"/>
  <c r="I166" i="9"/>
  <c r="I145" i="9"/>
  <c r="I159" i="9"/>
  <c r="I121" i="9"/>
  <c r="I266" i="9"/>
  <c r="I260" i="9"/>
  <c r="I263" i="9"/>
  <c r="I223" i="9"/>
  <c r="I200" i="9"/>
  <c r="I161" i="9"/>
  <c r="I112" i="9"/>
  <c r="I156" i="9"/>
  <c r="I91" i="9"/>
  <c r="I122" i="9"/>
  <c r="I78" i="9"/>
  <c r="I132" i="9"/>
  <c r="I125" i="9"/>
  <c r="I104" i="9"/>
  <c r="I235" i="9"/>
  <c r="I123" i="9"/>
  <c r="I225" i="9"/>
  <c r="I254" i="9"/>
  <c r="I190" i="9"/>
  <c r="I220" i="9"/>
  <c r="I164" i="9"/>
  <c r="I129" i="9"/>
  <c r="I94" i="9"/>
  <c r="I69" i="9"/>
  <c r="I171" i="9"/>
  <c r="I66" i="9"/>
  <c r="I70" i="9"/>
  <c r="I273" i="9"/>
  <c r="I272" i="9"/>
  <c r="I271" i="9"/>
  <c r="I261" i="9"/>
  <c r="I198" i="9"/>
  <c r="I222" i="9"/>
  <c r="I176" i="9"/>
  <c r="I188" i="9"/>
  <c r="I173" i="9"/>
  <c r="I172" i="9"/>
  <c r="I256" i="9"/>
  <c r="I216" i="9"/>
  <c r="I239" i="9"/>
  <c r="I240" i="9"/>
  <c r="I246" i="9"/>
  <c r="I244" i="9"/>
  <c r="I255" i="9"/>
  <c r="I230" i="9"/>
  <c r="I229" i="9"/>
  <c r="I237" i="9"/>
  <c r="I212" i="9"/>
  <c r="I201" i="9"/>
  <c r="I144" i="9"/>
  <c r="I101" i="9"/>
  <c r="I131" i="9"/>
  <c r="I134" i="9"/>
  <c r="I155" i="9"/>
  <c r="I180" i="9"/>
  <c r="I88" i="9"/>
  <c r="I105" i="9"/>
  <c r="I149" i="9"/>
  <c r="I165" i="9"/>
  <c r="I95" i="9"/>
  <c r="I249" i="9"/>
  <c r="I252" i="9"/>
  <c r="I265" i="9"/>
  <c r="I258" i="9"/>
  <c r="I257" i="9"/>
  <c r="I248" i="9"/>
  <c r="I253" i="9"/>
  <c r="I227" i="9"/>
  <c r="I264" i="9"/>
  <c r="I209" i="9"/>
  <c r="I242" i="9"/>
  <c r="I251" i="9"/>
  <c r="I141" i="9"/>
  <c r="I103" i="9"/>
  <c r="I108" i="9"/>
  <c r="I169" i="9"/>
  <c r="I89" i="9"/>
  <c r="I102" i="9"/>
  <c r="I133" i="9"/>
  <c r="I148" i="9"/>
  <c r="I72" i="9"/>
  <c r="I83" i="9"/>
  <c r="I236" i="9"/>
  <c r="I184" i="9"/>
  <c r="I86" i="9"/>
  <c r="I106" i="9"/>
  <c r="I62" i="9"/>
  <c r="I63" i="9"/>
  <c r="I51" i="9"/>
  <c r="I211" i="9"/>
  <c r="I120" i="9"/>
  <c r="I168" i="9"/>
  <c r="I81" i="9"/>
  <c r="I192" i="9"/>
  <c r="I241" i="9"/>
  <c r="I233" i="9"/>
  <c r="I218" i="9"/>
  <c r="I90" i="9"/>
  <c r="I224" i="9"/>
  <c r="I142" i="9"/>
  <c r="I185" i="9"/>
  <c r="I87" i="9"/>
  <c r="I54" i="9"/>
  <c r="I53" i="9"/>
  <c r="I182" i="9"/>
  <c r="I71" i="9"/>
  <c r="I219" i="9"/>
  <c r="I59" i="9"/>
  <c r="I50" i="9"/>
  <c r="I98" i="9"/>
  <c r="I136" i="9"/>
  <c r="I199" i="9"/>
  <c r="I99" i="9"/>
  <c r="I115" i="9"/>
  <c r="D6" i="10"/>
  <c r="D10" i="11"/>
  <c r="I10" i="11"/>
  <c r="N10" i="11"/>
  <c r="S10" i="11"/>
  <c r="X10" i="11"/>
  <c r="D11" i="11"/>
  <c r="I11" i="11"/>
  <c r="N11" i="11"/>
  <c r="S11" i="11"/>
  <c r="X11" i="11"/>
  <c r="D12" i="11"/>
  <c r="I12" i="11"/>
  <c r="N12" i="11"/>
  <c r="S12" i="11"/>
  <c r="X12" i="11"/>
  <c r="D13" i="11"/>
  <c r="I13" i="11"/>
  <c r="N13" i="11"/>
  <c r="S13" i="11"/>
  <c r="X13" i="11"/>
  <c r="D14" i="11"/>
  <c r="I14" i="11"/>
  <c r="N14" i="11"/>
  <c r="S14" i="11"/>
  <c r="X14" i="11"/>
  <c r="D15" i="11"/>
  <c r="I15" i="11"/>
  <c r="N15" i="11"/>
  <c r="S15" i="11"/>
  <c r="X15" i="11"/>
  <c r="D16" i="11"/>
  <c r="I16" i="11"/>
  <c r="N16" i="11"/>
  <c r="S16" i="11"/>
  <c r="X16" i="11"/>
  <c r="D17" i="11"/>
  <c r="I17" i="11"/>
  <c r="N17" i="11"/>
  <c r="S17" i="11"/>
  <c r="X17" i="11"/>
  <c r="D18" i="11"/>
  <c r="I18" i="11"/>
  <c r="N18" i="11"/>
  <c r="S18" i="11"/>
  <c r="X18" i="11"/>
  <c r="D19" i="11"/>
  <c r="I19" i="11"/>
  <c r="N19" i="11"/>
  <c r="S19" i="11"/>
  <c r="X19" i="11"/>
  <c r="D20" i="11"/>
  <c r="I20" i="11"/>
  <c r="N20" i="11"/>
  <c r="S20" i="11"/>
  <c r="X20" i="11"/>
  <c r="D21" i="11"/>
  <c r="I21" i="11"/>
  <c r="N21" i="11"/>
  <c r="S21" i="11"/>
  <c r="X21" i="11"/>
  <c r="D22" i="11"/>
  <c r="I22" i="11"/>
  <c r="N22" i="11"/>
  <c r="S22" i="11"/>
  <c r="X22" i="11"/>
  <c r="D23" i="11"/>
  <c r="I23" i="11"/>
  <c r="N23" i="11"/>
  <c r="S23" i="11"/>
  <c r="X23" i="11"/>
  <c r="D24" i="11"/>
  <c r="I24" i="11"/>
  <c r="N24" i="11"/>
  <c r="S24" i="11"/>
  <c r="X24" i="11"/>
  <c r="D25" i="11"/>
  <c r="I25" i="11"/>
  <c r="N25" i="11"/>
  <c r="S25" i="11"/>
  <c r="X25" i="11"/>
  <c r="D26" i="11"/>
  <c r="I26" i="11"/>
  <c r="N26" i="11"/>
  <c r="S26" i="11"/>
  <c r="X26" i="11"/>
  <c r="D27" i="11"/>
  <c r="I27" i="11"/>
  <c r="N27" i="11"/>
  <c r="S27" i="11"/>
  <c r="X27" i="11"/>
  <c r="D28" i="11"/>
  <c r="I28" i="11"/>
  <c r="N28" i="11"/>
  <c r="S28" i="11"/>
  <c r="X28" i="11"/>
  <c r="D29" i="11"/>
  <c r="I29" i="11"/>
  <c r="N29" i="11"/>
  <c r="S29" i="11"/>
  <c r="X29" i="11"/>
  <c r="D30" i="11"/>
  <c r="I30" i="11"/>
  <c r="N30" i="11"/>
  <c r="S30" i="11"/>
  <c r="X30" i="11"/>
  <c r="D31" i="11"/>
  <c r="I31" i="11"/>
  <c r="N31" i="11"/>
  <c r="S31" i="11"/>
  <c r="X31" i="11"/>
  <c r="D32" i="11"/>
  <c r="I32" i="11"/>
  <c r="N32" i="11"/>
  <c r="S32" i="11"/>
  <c r="X32" i="11"/>
  <c r="D33" i="11"/>
  <c r="I33" i="11"/>
  <c r="N33" i="11"/>
  <c r="S33" i="11"/>
  <c r="X33" i="11"/>
  <c r="D34" i="11"/>
  <c r="I34" i="11"/>
  <c r="N34" i="11"/>
  <c r="S34" i="11"/>
  <c r="X34" i="11"/>
  <c r="D35" i="11"/>
  <c r="I35" i="11"/>
  <c r="N35" i="11"/>
  <c r="S35" i="11"/>
  <c r="X35" i="11"/>
  <c r="D36" i="11"/>
  <c r="I36" i="11"/>
  <c r="N36" i="11"/>
  <c r="S36" i="11"/>
  <c r="X36" i="11"/>
  <c r="D37" i="11"/>
  <c r="I37" i="11"/>
  <c r="N37" i="11"/>
  <c r="S37" i="11"/>
  <c r="X37" i="11"/>
  <c r="D38" i="11"/>
  <c r="I38" i="11"/>
  <c r="N38" i="11"/>
  <c r="S38" i="11"/>
  <c r="X38" i="11"/>
  <c r="D39" i="11"/>
  <c r="I39" i="11"/>
  <c r="N39" i="11"/>
  <c r="S39" i="11"/>
  <c r="X39" i="11"/>
  <c r="D40" i="11"/>
  <c r="I40" i="11"/>
  <c r="N40" i="11"/>
  <c r="S40" i="11"/>
  <c r="X40" i="11"/>
  <c r="D41" i="11"/>
  <c r="I41" i="11"/>
  <c r="N41" i="11"/>
  <c r="S41" i="11"/>
  <c r="X41" i="11"/>
  <c r="D42" i="11"/>
  <c r="I42" i="11"/>
  <c r="N42" i="11"/>
  <c r="S42" i="11"/>
  <c r="X42" i="11"/>
  <c r="D43" i="11"/>
  <c r="I43" i="11"/>
  <c r="N43" i="11"/>
  <c r="S43" i="11"/>
  <c r="X43" i="11"/>
  <c r="D44" i="11"/>
  <c r="I44" i="11"/>
  <c r="N44" i="11"/>
  <c r="S44" i="11"/>
  <c r="X44" i="11"/>
  <c r="D45" i="11"/>
  <c r="I45" i="11"/>
  <c r="N45" i="11"/>
  <c r="S45" i="11"/>
  <c r="X45" i="11"/>
  <c r="D46" i="11"/>
  <c r="I46" i="11"/>
  <c r="N46" i="11"/>
  <c r="S46" i="11"/>
  <c r="X46" i="11"/>
  <c r="D47" i="11"/>
  <c r="I47" i="11"/>
  <c r="N47" i="11"/>
  <c r="S47" i="11"/>
  <c r="X47" i="11"/>
  <c r="D48" i="11"/>
  <c r="I48" i="11"/>
  <c r="N48" i="11"/>
  <c r="S48" i="11"/>
  <c r="X48" i="11"/>
  <c r="D49" i="11"/>
  <c r="I49" i="11"/>
  <c r="N49" i="11"/>
  <c r="S49" i="11"/>
  <c r="X49" i="11"/>
  <c r="D50" i="11"/>
  <c r="I50" i="11"/>
  <c r="N50" i="11"/>
  <c r="S50" i="11"/>
  <c r="X50" i="11"/>
  <c r="D51" i="11"/>
  <c r="I51" i="11"/>
  <c r="N51" i="11"/>
  <c r="S51" i="11"/>
  <c r="X51" i="11"/>
  <c r="D52" i="11"/>
  <c r="I52" i="11"/>
  <c r="N52" i="11"/>
  <c r="S52" i="11"/>
  <c r="X52" i="11"/>
  <c r="D53" i="11"/>
  <c r="I53" i="11"/>
  <c r="N53" i="11"/>
  <c r="S53" i="11"/>
  <c r="X53" i="11"/>
  <c r="D54" i="11"/>
  <c r="I54" i="11"/>
  <c r="N54" i="11"/>
  <c r="S54" i="11"/>
  <c r="X54" i="11"/>
  <c r="D55" i="11"/>
  <c r="I55" i="11"/>
  <c r="N55" i="11"/>
  <c r="S55" i="11"/>
  <c r="X55" i="11"/>
  <c r="D56" i="11"/>
  <c r="I56" i="11"/>
  <c r="N56" i="11"/>
  <c r="S56" i="11"/>
  <c r="X56" i="11"/>
  <c r="D57" i="11"/>
  <c r="I57" i="11"/>
  <c r="N57" i="11"/>
  <c r="S57" i="11"/>
  <c r="X57" i="11"/>
  <c r="D58" i="11"/>
  <c r="I58" i="11"/>
  <c r="N58" i="11"/>
  <c r="S58" i="11"/>
  <c r="X58" i="11"/>
  <c r="D59" i="11"/>
  <c r="I59" i="11"/>
  <c r="N59" i="11"/>
  <c r="S59" i="11"/>
  <c r="X59" i="11"/>
  <c r="D60" i="11"/>
  <c r="I60" i="11"/>
  <c r="N60" i="11"/>
  <c r="S60" i="11"/>
  <c r="X60" i="11"/>
  <c r="D61" i="11"/>
  <c r="I61" i="11"/>
  <c r="N61" i="11"/>
  <c r="S61" i="11"/>
  <c r="X61" i="11"/>
  <c r="D62" i="11"/>
  <c r="I62" i="11"/>
  <c r="N62" i="11"/>
  <c r="S62" i="11"/>
  <c r="X62" i="11"/>
  <c r="D63" i="11"/>
  <c r="I63" i="11"/>
  <c r="N63" i="11"/>
  <c r="S63" i="11"/>
  <c r="X63" i="11"/>
  <c r="D64" i="11"/>
  <c r="I64" i="11"/>
  <c r="N64" i="11"/>
  <c r="S64" i="11"/>
  <c r="X64" i="11"/>
  <c r="D65" i="11"/>
  <c r="I65" i="11"/>
  <c r="N65" i="11"/>
  <c r="S65" i="11"/>
  <c r="X65" i="11"/>
  <c r="D66" i="11"/>
  <c r="I66" i="11"/>
  <c r="N66" i="11"/>
  <c r="S66" i="11"/>
  <c r="X66" i="11"/>
  <c r="D67" i="11"/>
  <c r="I67" i="11"/>
  <c r="N67" i="11"/>
  <c r="S67" i="11"/>
  <c r="X67" i="11"/>
  <c r="D68" i="11"/>
  <c r="I68" i="11"/>
  <c r="N68" i="11"/>
  <c r="S68" i="11"/>
  <c r="X68" i="11"/>
  <c r="D69" i="11"/>
  <c r="I69" i="11"/>
  <c r="N69" i="11"/>
  <c r="S69" i="11"/>
  <c r="X69" i="11"/>
  <c r="D70" i="11"/>
  <c r="I70" i="11"/>
  <c r="N70" i="11"/>
  <c r="S70" i="11"/>
  <c r="X70" i="11"/>
  <c r="D71" i="11"/>
  <c r="I71" i="11"/>
  <c r="N71" i="11"/>
  <c r="S71" i="11"/>
  <c r="X71" i="11"/>
  <c r="D72" i="11"/>
  <c r="I72" i="11"/>
  <c r="S72" i="11"/>
  <c r="X72" i="11"/>
  <c r="D73" i="11"/>
  <c r="I73" i="11"/>
  <c r="S73" i="11"/>
  <c r="X73" i="11"/>
  <c r="D74" i="11"/>
  <c r="I74" i="11"/>
  <c r="S74" i="11"/>
  <c r="X74" i="11"/>
  <c r="D75" i="11"/>
  <c r="I75" i="11"/>
  <c r="S75" i="11"/>
  <c r="D76" i="11"/>
  <c r="I76" i="11"/>
  <c r="S76" i="11"/>
  <c r="C45" i="10" l="1"/>
  <c r="B46" i="10"/>
  <c r="B47" i="10" s="1"/>
  <c r="D45" i="10"/>
  <c r="C46" i="10"/>
  <c r="C47" i="10" s="1"/>
  <c r="L15" i="10"/>
  <c r="M15" i="10"/>
  <c r="L19" i="10"/>
  <c r="L23" i="10"/>
  <c r="L24" i="10" s="1"/>
  <c r="M23" i="10"/>
  <c r="M24" i="10" s="1"/>
  <c r="N16" i="10"/>
  <c r="L21" i="10"/>
  <c r="M21" i="10"/>
  <c r="D47" i="10" l="1"/>
  <c r="L25" i="10"/>
  <c r="E70" i="6" l="1"/>
  <c r="E78" i="6"/>
  <c r="F78" i="6" s="1"/>
  <c r="E69" i="6"/>
  <c r="B23" i="10"/>
  <c r="L2" i="10"/>
  <c r="L3" i="10" s="1"/>
  <c r="C26" i="2"/>
  <c r="C37" i="2"/>
  <c r="C32" i="2"/>
  <c r="C36" i="2"/>
  <c r="C33" i="2"/>
  <c r="C29" i="2"/>
  <c r="C34" i="2"/>
  <c r="C27" i="2"/>
  <c r="C30" i="2"/>
  <c r="C38" i="2"/>
  <c r="C28" i="2"/>
  <c r="C35" i="2"/>
  <c r="C31" i="2"/>
  <c r="C25" i="2"/>
  <c r="C27" i="6"/>
  <c r="C26" i="6"/>
  <c r="C24" i="6"/>
  <c r="C29" i="6"/>
  <c r="C28" i="6"/>
  <c r="C25" i="6"/>
  <c r="E187" i="6" l="1"/>
  <c r="F187" i="6" s="1"/>
  <c r="E125" i="6"/>
  <c r="F125" i="6" s="1"/>
  <c r="E184" i="6"/>
  <c r="F184" i="6" s="1"/>
  <c r="E179" i="6"/>
  <c r="F179" i="6" s="1"/>
  <c r="E153" i="6"/>
  <c r="F153" i="6" s="1"/>
  <c r="E126" i="6"/>
  <c r="F126" i="6" s="1"/>
  <c r="E137" i="6"/>
  <c r="F137" i="6" s="1"/>
  <c r="E176" i="6"/>
  <c r="F176" i="6" s="1"/>
  <c r="E111" i="6"/>
  <c r="F111" i="6" s="1"/>
  <c r="E172" i="6"/>
  <c r="F172" i="6" s="1"/>
  <c r="E112" i="6"/>
  <c r="F112" i="6" s="1"/>
  <c r="E161" i="6"/>
  <c r="F161" i="6" s="1"/>
  <c r="E110" i="6"/>
  <c r="F110" i="6" s="1"/>
  <c r="E100" i="6"/>
  <c r="F100" i="6" s="1"/>
  <c r="E150" i="6"/>
  <c r="F150" i="6" s="1"/>
  <c r="E99" i="6"/>
  <c r="F99" i="6" s="1"/>
  <c r="E149" i="6"/>
  <c r="F149" i="6" s="1"/>
  <c r="E98" i="6"/>
  <c r="F98" i="6" s="1"/>
  <c r="E148" i="6"/>
  <c r="F148" i="6" s="1"/>
  <c r="E89" i="6"/>
  <c r="F89" i="6" s="1"/>
  <c r="E136" i="6"/>
  <c r="F136" i="6" s="1"/>
  <c r="E87" i="6"/>
  <c r="F87" i="6" s="1"/>
  <c r="E185" i="6"/>
  <c r="F185" i="6" s="1"/>
  <c r="E143" i="6"/>
  <c r="F143" i="6" s="1"/>
  <c r="E86" i="6"/>
  <c r="F86" i="6" s="1"/>
  <c r="E175" i="6"/>
  <c r="F175" i="6" s="1"/>
  <c r="E145" i="6"/>
  <c r="F145" i="6" s="1"/>
  <c r="E123" i="6"/>
  <c r="F123" i="6" s="1"/>
  <c r="E109" i="6"/>
  <c r="F109" i="6" s="1"/>
  <c r="E97" i="6"/>
  <c r="F97" i="6" s="1"/>
  <c r="E85" i="6"/>
  <c r="F85" i="6" s="1"/>
  <c r="E124" i="6"/>
  <c r="F124" i="6" s="1"/>
  <c r="E167" i="6"/>
  <c r="F167" i="6" s="1"/>
  <c r="E169" i="6"/>
  <c r="F169" i="6" s="1"/>
  <c r="E157" i="6"/>
  <c r="F157" i="6" s="1"/>
  <c r="E146" i="6"/>
  <c r="F146" i="6" s="1"/>
  <c r="E134" i="6"/>
  <c r="F134" i="6" s="1"/>
  <c r="E121" i="6"/>
  <c r="F121" i="6" s="1"/>
  <c r="E108" i="6"/>
  <c r="F108" i="6" s="1"/>
  <c r="E96" i="6"/>
  <c r="F96" i="6" s="1"/>
  <c r="E84" i="6"/>
  <c r="F84" i="6" s="1"/>
  <c r="E192" i="6"/>
  <c r="F192" i="6" s="1"/>
  <c r="E173" i="6"/>
  <c r="F173" i="6" s="1"/>
  <c r="E147" i="6"/>
  <c r="F147" i="6" s="1"/>
  <c r="E156" i="6"/>
  <c r="F156" i="6" s="1"/>
  <c r="E144" i="6"/>
  <c r="F144" i="6" s="1"/>
  <c r="E133" i="6"/>
  <c r="F133" i="6" s="1"/>
  <c r="E120" i="6"/>
  <c r="F120" i="6" s="1"/>
  <c r="E107" i="6"/>
  <c r="F107" i="6" s="1"/>
  <c r="E95" i="6"/>
  <c r="F95" i="6" s="1"/>
  <c r="E83" i="6"/>
  <c r="F83" i="6" s="1"/>
  <c r="E158" i="6"/>
  <c r="F158" i="6" s="1"/>
  <c r="E180" i="6"/>
  <c r="F180" i="6" s="1"/>
  <c r="E171" i="6"/>
  <c r="F171" i="6" s="1"/>
  <c r="E159" i="6"/>
  <c r="F159" i="6" s="1"/>
  <c r="E122" i="6"/>
  <c r="F122" i="6" s="1"/>
  <c r="E132" i="6"/>
  <c r="F132" i="6" s="1"/>
  <c r="E119" i="6"/>
  <c r="F119" i="6" s="1"/>
  <c r="E106" i="6"/>
  <c r="F106" i="6" s="1"/>
  <c r="E91" i="6"/>
  <c r="F91" i="6" s="1"/>
  <c r="E82" i="6"/>
  <c r="F82" i="6" s="1"/>
  <c r="E190" i="6"/>
  <c r="F190" i="6" s="1"/>
  <c r="E178" i="6"/>
  <c r="F178" i="6" s="1"/>
  <c r="E170" i="6"/>
  <c r="F170" i="6" s="1"/>
  <c r="E154" i="6"/>
  <c r="F154" i="6" s="1"/>
  <c r="E142" i="6"/>
  <c r="F142" i="6" s="1"/>
  <c r="E131" i="6"/>
  <c r="F131" i="6" s="1"/>
  <c r="E117" i="6"/>
  <c r="F117" i="6" s="1"/>
  <c r="E105" i="6"/>
  <c r="F105" i="6" s="1"/>
  <c r="E88" i="6"/>
  <c r="F88" i="6" s="1"/>
  <c r="E93" i="6"/>
  <c r="F93" i="6" s="1"/>
  <c r="E186" i="6"/>
  <c r="F186" i="6" s="1"/>
  <c r="E177" i="6"/>
  <c r="F177" i="6" s="1"/>
  <c r="E168" i="6"/>
  <c r="F168" i="6" s="1"/>
  <c r="E164" i="6"/>
  <c r="F164" i="6" s="1"/>
  <c r="E141" i="6"/>
  <c r="F141" i="6" s="1"/>
  <c r="E130" i="6"/>
  <c r="F130" i="6" s="1"/>
  <c r="E116" i="6"/>
  <c r="F116" i="6" s="1"/>
  <c r="E104" i="6"/>
  <c r="F104" i="6" s="1"/>
  <c r="E94" i="6"/>
  <c r="F94" i="6" s="1"/>
  <c r="F81" i="6"/>
  <c r="E163" i="6"/>
  <c r="F163" i="6" s="1"/>
  <c r="E182" i="6"/>
  <c r="F182" i="6" s="1"/>
  <c r="E135" i="6"/>
  <c r="F135" i="6" s="1"/>
  <c r="E191" i="6"/>
  <c r="F191" i="6" s="1"/>
  <c r="E188" i="6"/>
  <c r="F188" i="6" s="1"/>
  <c r="E155" i="6"/>
  <c r="F155" i="6" s="1"/>
  <c r="E166" i="6"/>
  <c r="F166" i="6" s="1"/>
  <c r="E152" i="6"/>
  <c r="F152" i="6" s="1"/>
  <c r="E140" i="6"/>
  <c r="F140" i="6" s="1"/>
  <c r="E129" i="6"/>
  <c r="F129" i="6" s="1"/>
  <c r="E115" i="6"/>
  <c r="F115" i="6" s="1"/>
  <c r="E103" i="6"/>
  <c r="F103" i="6" s="1"/>
  <c r="E118" i="6"/>
  <c r="F118" i="6" s="1"/>
  <c r="E80" i="6"/>
  <c r="F80" i="6" s="1"/>
  <c r="E174" i="6"/>
  <c r="F174" i="6" s="1"/>
  <c r="E181" i="6"/>
  <c r="F181" i="6" s="1"/>
  <c r="E165" i="6"/>
  <c r="F165" i="6" s="1"/>
  <c r="E151" i="6"/>
  <c r="F151" i="6" s="1"/>
  <c r="E139" i="6"/>
  <c r="F139" i="6" s="1"/>
  <c r="E128" i="6"/>
  <c r="F128" i="6" s="1"/>
  <c r="E114" i="6"/>
  <c r="F114" i="6" s="1"/>
  <c r="E102" i="6"/>
  <c r="F102" i="6" s="1"/>
  <c r="E92" i="6"/>
  <c r="F92" i="6" s="1"/>
  <c r="F79" i="6"/>
  <c r="E189" i="6"/>
  <c r="F189" i="6" s="1"/>
  <c r="E183" i="6"/>
  <c r="F183" i="6" s="1"/>
  <c r="E162" i="6"/>
  <c r="F162" i="6" s="1"/>
  <c r="E160" i="6"/>
  <c r="F160" i="6" s="1"/>
  <c r="E138" i="6"/>
  <c r="F138" i="6" s="1"/>
  <c r="E127" i="6"/>
  <c r="F127" i="6" s="1"/>
  <c r="E113" i="6"/>
  <c r="F113" i="6" s="1"/>
  <c r="E101" i="6"/>
  <c r="F101" i="6" s="1"/>
  <c r="E90" i="6"/>
  <c r="F90" i="6" s="1"/>
  <c r="C23" i="10"/>
  <c r="C24" i="10"/>
  <c r="B24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G7" i="10"/>
  <c r="G8" i="10"/>
  <c r="I8" i="10" s="1"/>
  <c r="G9" i="10"/>
  <c r="I9" i="10" s="1"/>
  <c r="G10" i="10"/>
  <c r="I10" i="10" s="1"/>
  <c r="G11" i="10"/>
  <c r="I11" i="10" s="1"/>
  <c r="G12" i="10"/>
  <c r="I12" i="10" s="1"/>
  <c r="G13" i="10"/>
  <c r="I13" i="10" s="1"/>
  <c r="G14" i="10"/>
  <c r="I14" i="10" s="1"/>
  <c r="G15" i="10"/>
  <c r="I15" i="10" s="1"/>
  <c r="G16" i="10"/>
  <c r="I16" i="10" s="1"/>
  <c r="G17" i="10"/>
  <c r="I17" i="10" s="1"/>
  <c r="G18" i="10"/>
  <c r="I18" i="10" s="1"/>
  <c r="G19" i="10"/>
  <c r="I19" i="10" s="1"/>
  <c r="G20" i="10"/>
  <c r="I20" i="10" s="1"/>
  <c r="G21" i="10"/>
  <c r="I21" i="10" s="1"/>
  <c r="G22" i="10"/>
  <c r="I22" i="10" s="1"/>
  <c r="N12" i="10" l="1"/>
  <c r="N27" i="10" s="1"/>
  <c r="N18" i="10"/>
  <c r="I7" i="10"/>
  <c r="O18" i="10" s="1"/>
  <c r="I24" i="10"/>
  <c r="G24" i="10"/>
  <c r="I6" i="10"/>
  <c r="G23" i="10"/>
  <c r="G25" i="10" s="1"/>
  <c r="B7" i="5"/>
  <c r="C7" i="4"/>
  <c r="K8" i="4"/>
  <c r="C11" i="4"/>
  <c r="C10" i="4"/>
  <c r="C9" i="4"/>
  <c r="B4" i="6"/>
  <c r="B3" i="6"/>
  <c r="C13" i="4"/>
  <c r="O12" i="10" l="1"/>
  <c r="O27" i="10" s="1"/>
  <c r="O14" i="10"/>
  <c r="O19" i="10"/>
  <c r="O20" i="10"/>
  <c r="O21" i="10"/>
  <c r="N19" i="10"/>
  <c r="N20" i="10"/>
  <c r="N21" i="10"/>
  <c r="I23" i="10"/>
  <c r="I25" i="10" s="1"/>
  <c r="C10" i="6"/>
  <c r="N23" i="10" l="1"/>
  <c r="O16" i="10"/>
  <c r="O15" i="10"/>
  <c r="O23" i="10" s="1"/>
  <c r="O24" i="10" l="1"/>
  <c r="N24" i="10"/>
  <c r="C8" i="4" l="1"/>
  <c r="C4" i="4" l="1"/>
  <c r="B8" i="5" l="1"/>
  <c r="C5" i="4"/>
  <c r="C6" i="4"/>
  <c r="C12" i="4"/>
  <c r="C11" i="6" l="1"/>
  <c r="C13" i="6"/>
  <c r="C12" i="6"/>
  <c r="C19" i="6"/>
  <c r="C16" i="6"/>
  <c r="C14" i="6"/>
  <c r="C17" i="6"/>
  <c r="C18" i="6"/>
  <c r="C15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tc={B11027C5-A322-4283-AB0B-1EC993A46082}</author>
    <author>tc={84597B7E-3638-4919-909D-865B4B8F51CC}</author>
  </authors>
  <commentList>
    <comment ref="K5" authorId="0" shapeId="0" xr:uid="{B11027C5-A322-4283-AB0B-1EC993A46082}">
      <text>
        <t>[Threaded comment]
Your version of Excel allows you to read this threaded comment; however, any edits to it will get removed if the file is opened in a newer version of Excel. Learn more: https://go.microsoft.com/fwlink/?linkid=870924
Comment:
    Quarterly figures available in TV &amp; Radio core data sheet</t>
      </text>
    </comment>
    <comment ref="K10" authorId="1" shapeId="0" xr:uid="{84597B7E-3638-4919-909D-865B4B8F51CC}">
      <text>
        <t>[Threaded comment]
Your version of Excel allows you to read this threaded comment; however, any edits to it will get removed if the file is opened in a newer version of Excel. Learn more: https://go.microsoft.com/fwlink/?linkid=870924
Comment:
    Quarterly figures in TV &amp; Radio core data sheet</t>
      </text>
    </comment>
  </commentList>
</comments>
</file>

<file path=xl/sharedStrings.xml><?xml version="1.0" encoding="utf-8"?>
<sst xmlns="http://schemas.openxmlformats.org/spreadsheetml/2006/main" count="1598" uniqueCount="634">
  <si>
    <t>Vice</t>
  </si>
  <si>
    <t>The Sun</t>
  </si>
  <si>
    <t>Guardian</t>
  </si>
  <si>
    <t>Manchester Evening News</t>
  </si>
  <si>
    <t>The Telegraph</t>
  </si>
  <si>
    <t>The Financial Times</t>
  </si>
  <si>
    <t>Metro</t>
  </si>
  <si>
    <t>Total</t>
  </si>
  <si>
    <t>Personal blog</t>
  </si>
  <si>
    <t>None of these</t>
  </si>
  <si>
    <t>Source:</t>
  </si>
  <si>
    <t>The Guardian</t>
  </si>
  <si>
    <t>Sky News</t>
  </si>
  <si>
    <t>Platforms and intermediaries - revenue and media functions</t>
  </si>
  <si>
    <t>Company</t>
  </si>
  <si>
    <t>HQ</t>
  </si>
  <si>
    <t>Revenue (£m)</t>
  </si>
  <si>
    <t>Facebook</t>
  </si>
  <si>
    <t>Netflix</t>
  </si>
  <si>
    <t>SnapChat</t>
  </si>
  <si>
    <t>TikTok</t>
  </si>
  <si>
    <t>Social (Facebook; Whatsapp; Instagram)</t>
  </si>
  <si>
    <t>SVOD</t>
  </si>
  <si>
    <t>Social</t>
  </si>
  <si>
    <t>USA</t>
  </si>
  <si>
    <t>$/£ 3 year av</t>
  </si>
  <si>
    <t>Amazon data</t>
  </si>
  <si>
    <t>$m</t>
  </si>
  <si>
    <t>Apple data</t>
  </si>
  <si>
    <t>Alphabet data</t>
  </si>
  <si>
    <t>Netflix data</t>
  </si>
  <si>
    <t>Disney</t>
  </si>
  <si>
    <t>Disney Data</t>
  </si>
  <si>
    <t>Webpage</t>
  </si>
  <si>
    <t>Company reports:</t>
  </si>
  <si>
    <t>q1</t>
  </si>
  <si>
    <t>q2</t>
  </si>
  <si>
    <t>q3</t>
  </si>
  <si>
    <t>q4</t>
  </si>
  <si>
    <t>Snapchat data</t>
  </si>
  <si>
    <t>ByteDance</t>
  </si>
  <si>
    <t>Social (TikTok)</t>
  </si>
  <si>
    <t>China</t>
  </si>
  <si>
    <t>Provider</t>
  </si>
  <si>
    <t>Share</t>
  </si>
  <si>
    <t>Other</t>
  </si>
  <si>
    <t>DuckDuckGo</t>
  </si>
  <si>
    <t>bing</t>
  </si>
  <si>
    <t>Google</t>
  </si>
  <si>
    <t>Ecosia</t>
  </si>
  <si>
    <t>Statcounter data:</t>
  </si>
  <si>
    <t>Yahoo!</t>
  </si>
  <si>
    <t>YANDEX</t>
  </si>
  <si>
    <t>Baidu</t>
  </si>
  <si>
    <t>Qwant</t>
  </si>
  <si>
    <t>OTHERS:</t>
  </si>
  <si>
    <t>Platform</t>
  </si>
  <si>
    <t>Snapchat</t>
  </si>
  <si>
    <t>WhatsApp</t>
  </si>
  <si>
    <t>Instagram</t>
  </si>
  <si>
    <t>LinkedIn</t>
  </si>
  <si>
    <t>Reddit</t>
  </si>
  <si>
    <t>Tumblr</t>
  </si>
  <si>
    <t xml:space="preserve">Social media use, UK adults </t>
  </si>
  <si>
    <t>Any purpose</t>
  </si>
  <si>
    <t>Parent company</t>
  </si>
  <si>
    <t>YouTube</t>
  </si>
  <si>
    <t>For news</t>
  </si>
  <si>
    <t>Alphabet</t>
  </si>
  <si>
    <t>Snap Inc</t>
  </si>
  <si>
    <t>% used for news</t>
  </si>
  <si>
    <t>Microsoft</t>
  </si>
  <si>
    <t>Advance Publications</t>
  </si>
  <si>
    <t>Automatic</t>
  </si>
  <si>
    <t>"Mostly get news from social media posts"</t>
  </si>
  <si>
    <t>"Equally from posts &amp; news websites/apps"</t>
  </si>
  <si>
    <t>"Mostly from websites/apps"</t>
  </si>
  <si>
    <t>DK</t>
  </si>
  <si>
    <t>BBC</t>
  </si>
  <si>
    <t>ITV</t>
  </si>
  <si>
    <t>BuzzFeed</t>
  </si>
  <si>
    <t>The Daily Mail</t>
  </si>
  <si>
    <t>Channel 4</t>
  </si>
  <si>
    <t>The Metro</t>
  </si>
  <si>
    <t>The Guardian/Observer</t>
  </si>
  <si>
    <t>The Daily Mirror</t>
  </si>
  <si>
    <t>Any local newspaper (WRITE IN)</t>
  </si>
  <si>
    <t>CNN</t>
  </si>
  <si>
    <t>The Independent</t>
  </si>
  <si>
    <t>The Daily Express</t>
  </si>
  <si>
    <t>The New York Times</t>
  </si>
  <si>
    <t>The Economist</t>
  </si>
  <si>
    <t>The Evening Standard</t>
  </si>
  <si>
    <t>The Times/Sunday Times</t>
  </si>
  <si>
    <t>The Washington Post</t>
  </si>
  <si>
    <t>The i newspaper</t>
  </si>
  <si>
    <t>NBC News</t>
  </si>
  <si>
    <t>Joe.co.uk</t>
  </si>
  <si>
    <t>The Daily Star</t>
  </si>
  <si>
    <t>CBS News</t>
  </si>
  <si>
    <t>The Week</t>
  </si>
  <si>
    <t>MSN news</t>
  </si>
  <si>
    <t>Yahoo news</t>
  </si>
  <si>
    <t>Time Magazine</t>
  </si>
  <si>
    <t>Private Eye</t>
  </si>
  <si>
    <t>AOL news</t>
  </si>
  <si>
    <t>Flipboard</t>
  </si>
  <si>
    <t>News Now</t>
  </si>
  <si>
    <t>Time magazine</t>
  </si>
  <si>
    <t>Reach</t>
  </si>
  <si>
    <t>Meta</t>
  </si>
  <si>
    <t>Meta data</t>
  </si>
  <si>
    <t>TVOD; Music streaming; Amazon Ads</t>
  </si>
  <si>
    <t>&lt;D8a&gt; Thinking specifically about the internet, which of the following do you use for news nowadays?</t>
  </si>
  <si>
    <t>&lt;D7a&gt; "Thinking specifically about social media (on any device), which of the following do you use for news nowadays?"</t>
  </si>
  <si>
    <t>Total news users</t>
  </si>
  <si>
    <t>X Corp</t>
  </si>
  <si>
    <t>Newsbrand</t>
  </si>
  <si>
    <t>Audience</t>
  </si>
  <si>
    <t>Mail Online</t>
  </si>
  <si>
    <t>Mirror</t>
  </si>
  <si>
    <t>Daily Express</t>
  </si>
  <si>
    <t>Money Saving Expert</t>
  </si>
  <si>
    <t>Any Scotland based news (e.g. the Herald, the Scotsman, Daily Record, etc) (SCOTLAND) - SPECIFY (WRITE IN)</t>
  </si>
  <si>
    <t>Any Wales based news (e.g. S4C, Wales Online, Golwg360, Daily Post, etc) (WALES) - SPECIFY (WRITE IN)</t>
  </si>
  <si>
    <t>Journalist (Follow and know the name)</t>
  </si>
  <si>
    <t>Journalist (Follow but can't remember name)</t>
  </si>
  <si>
    <t>Public figure  (Follow and know the name)</t>
  </si>
  <si>
    <t>Public figure (Follow but can't remember name)</t>
  </si>
  <si>
    <t>News programmes (Follow and know the name)</t>
  </si>
  <si>
    <t>News programmes (Follow but can't remember name)</t>
  </si>
  <si>
    <t>Don't know</t>
  </si>
  <si>
    <t>Twitch</t>
  </si>
  <si>
    <t>Amazon</t>
  </si>
  <si>
    <t>Any Northern Ireland based news  (e.g. Belfast Telegraph, Belfast Live, Irish News etc) (NI)- SPECIFY (WRITE IN)</t>
  </si>
  <si>
    <t>Apple News (the app called News on an iPhone, iPad)</t>
  </si>
  <si>
    <t>NewsNow</t>
  </si>
  <si>
    <t>Apple</t>
  </si>
  <si>
    <t>(All respondents)</t>
  </si>
  <si>
    <t>Social media websites</t>
  </si>
  <si>
    <t>Search engines</t>
  </si>
  <si>
    <t>Aggregators</t>
  </si>
  <si>
    <t>Video-sharing</t>
  </si>
  <si>
    <t>All</t>
  </si>
  <si>
    <t>Search</t>
  </si>
  <si>
    <t>Use social media for news:</t>
  </si>
  <si>
    <t>Use any online for news:</t>
  </si>
  <si>
    <t>(UK pop * use)</t>
  </si>
  <si>
    <t>Internet sources used for news nowadays</t>
  </si>
  <si>
    <t>Print circulation</t>
  </si>
  <si>
    <t>Print advertising</t>
  </si>
  <si>
    <t>National</t>
  </si>
  <si>
    <t>Regional</t>
  </si>
  <si>
    <t>Digital advertising</t>
  </si>
  <si>
    <t>UK advertising spend 2022:</t>
  </si>
  <si>
    <t>Online advertising of 75.1%:</t>
  </si>
  <si>
    <t>Google and Meta share (80%):</t>
  </si>
  <si>
    <t>Source: WARC</t>
  </si>
  <si>
    <t>GB News</t>
  </si>
  <si>
    <t>Wholesale nets tallied against all UK adults 16+</t>
  </si>
  <si>
    <t>Sky News (Comcast)</t>
  </si>
  <si>
    <t>DMG Media</t>
  </si>
  <si>
    <t>News Corp</t>
  </si>
  <si>
    <t>Global Radio</t>
  </si>
  <si>
    <t>Channel 5 (Paramount)</t>
  </si>
  <si>
    <t>Guardian Media Group</t>
  </si>
  <si>
    <t>Reach Plc</t>
  </si>
  <si>
    <t>Bauer</t>
  </si>
  <si>
    <t>Telegraph Media</t>
  </si>
  <si>
    <t>Lebedev Foundation</t>
  </si>
  <si>
    <t>Nikkei</t>
  </si>
  <si>
    <t xml:space="preserve"> </t>
  </si>
  <si>
    <t>Selected media function(s)</t>
  </si>
  <si>
    <t>Page views</t>
  </si>
  <si>
    <t>Any local newspaper</t>
  </si>
  <si>
    <t>Lebedev</t>
  </si>
  <si>
    <t>Telegraph</t>
  </si>
  <si>
    <t>Cross-platform retail providers used for news nowadays 2024</t>
  </si>
  <si>
    <t>2023 to March 2025</t>
  </si>
  <si>
    <t>Pg 6</t>
  </si>
  <si>
    <t>https://s2.q4cdn.com/299287126/files/doc_financials/2024/q4/AMZN-Q4-2024-Earnings-Release.pdf</t>
  </si>
  <si>
    <t>Pg 32</t>
  </si>
  <si>
    <t>https://d18rn0p25nwr6d.cloudfront.net/CIK-0000320193/c87043b9-5d89-4717-9f49-c4f9663d0061.pdf</t>
  </si>
  <si>
    <t>Pg 52</t>
  </si>
  <si>
    <t>https://abc.xyz/assets/77/51/9841ad5c4fbe85b4440c47a4df8d/goog-10-k-2024.pdf</t>
  </si>
  <si>
    <t>https://s21.q4cdn.com/399680738/files/doc_financials/2024/q4/Earnings-Presentation-Q4-2024.pdf</t>
  </si>
  <si>
    <t>Slide 4</t>
  </si>
  <si>
    <t>https://otp.tools.investis.com/clients/us/the_walt_disney_company/SEC/sec-show.aspx?FilingId=17970414&amp;Cik=0001744489&amp;Type=PDF&amp;hasPdf=1</t>
  </si>
  <si>
    <t>Pg 74</t>
  </si>
  <si>
    <t>Bloomberg est.</t>
  </si>
  <si>
    <t>https://s22.q4cdn.com/959853165/files/doc_financials/2024/q4/Q4-24-Website-Financials.xlsx</t>
  </si>
  <si>
    <t>Cell T9</t>
  </si>
  <si>
    <t>https://d18rn0p25nwr6d.cloudfront.net/CIK-0001564408/5c4563f0-758b-428b-9274-1e58f51f6095.pdf</t>
  </si>
  <si>
    <t>Pg 85</t>
  </si>
  <si>
    <t>X / Twitter</t>
  </si>
  <si>
    <t>UK population (ONS '23 mid-year)</t>
  </si>
  <si>
    <t>(pop*0.52)</t>
  </si>
  <si>
    <t>(pop*0.71)</t>
  </si>
  <si>
    <t>Closest description of way audiences find out about news online</t>
  </si>
  <si>
    <t>Reuters Digital News Report 2024</t>
  </si>
  <si>
    <t>Top social, messaging and video networks</t>
  </si>
  <si>
    <t>Others</t>
  </si>
  <si>
    <t>Good Food</t>
  </si>
  <si>
    <t>Ofcom news consumption 2024 survey data</t>
  </si>
  <si>
    <t>News consumption 2024 survey data (&lt;D15&gt;)</t>
  </si>
  <si>
    <t>Ofcom 2024 news consumption survey data</t>
  </si>
  <si>
    <t>&lt;D2a-D8a&gt; 'cross platform nets'</t>
  </si>
  <si>
    <t>Social (X/Twitter); AI (Grok)</t>
  </si>
  <si>
    <t>X Corp / xAI</t>
  </si>
  <si>
    <t>WSJ (archived)</t>
  </si>
  <si>
    <t>2024 est.</t>
  </si>
  <si>
    <t>Search (Bing); Skype, LinkedIn; AI (Copilot)</t>
  </si>
  <si>
    <t>SVOD; Broadcasting (ABC); Film</t>
  </si>
  <si>
    <t>YouTube; Google Search &amp; Ads; AI (Deepmind, Gemini)</t>
  </si>
  <si>
    <t>SVOD, TVOD &amp; music</t>
  </si>
  <si>
    <t>Microsoft data</t>
  </si>
  <si>
    <t>https://microsoft.gcs-web.com/static-files/1c864583-06f7-40cc-a94d-d11400c83cc8</t>
  </si>
  <si>
    <t>Pg 56</t>
  </si>
  <si>
    <t>https://gs.statcounter.com/search-engine-market-share/all/united-kingdom#monthly-202012-202410</t>
  </si>
  <si>
    <t>UK Share of search (All platforms, October 2024)</t>
  </si>
  <si>
    <t>AOL</t>
  </si>
  <si>
    <t>StartPage</t>
  </si>
  <si>
    <t>Advertising Association/WARC Expenditure Report, 2023</t>
  </si>
  <si>
    <t>YoY%</t>
  </si>
  <si>
    <t>YoY% 24 (p)</t>
  </si>
  <si>
    <t>YoY% 25 (p)</t>
  </si>
  <si>
    <t>Online display</t>
  </si>
  <si>
    <t>TV</t>
  </si>
  <si>
    <t>Out of home</t>
  </si>
  <si>
    <t>Online classified</t>
  </si>
  <si>
    <t>National newsbrands</t>
  </si>
  <si>
    <t>Radio</t>
  </si>
  <si>
    <t>Magazines</t>
  </si>
  <si>
    <t>Regional newsbrands</t>
  </si>
  <si>
    <t>Cinema</t>
  </si>
  <si>
    <t>TOTAL UK AD SPEND</t>
  </si>
  <si>
    <t>of which online</t>
  </si>
  <si>
    <t>% of spend</t>
  </si>
  <si>
    <t>of which BVoD</t>
  </si>
  <si>
    <t>of which digital</t>
  </si>
  <si>
    <t>Direct Mail</t>
  </si>
  <si>
    <t>of which online totals</t>
  </si>
  <si>
    <t>Headline totals</t>
  </si>
  <si>
    <t>Source: News Consumption 2024 &lt;C1&gt; platforms for news</t>
  </si>
  <si>
    <t>&lt;D8aaa&gt; News sources used nowadays - search engines and news aggregators</t>
  </si>
  <si>
    <t>(those who use any/all internet for news)</t>
  </si>
  <si>
    <t>&lt;C2&gt; Websites, apps or alerts (any device) used to get news</t>
  </si>
  <si>
    <t>TV/radio news websites or apps</t>
  </si>
  <si>
    <t>Newspaper websites or apps</t>
  </si>
  <si>
    <t>&lt;D8a&gt; News sources used nowadays - Other internet</t>
  </si>
  <si>
    <t>&lt;D7a&gt; News sources used nowadays - Social media sites</t>
  </si>
  <si>
    <t>&lt;D8a&gt; other</t>
  </si>
  <si>
    <t>&lt;D7a&gt; social media</t>
  </si>
  <si>
    <t>&lt;D8aaa&gt; other</t>
  </si>
  <si>
    <t>Unweighted sample size</t>
  </si>
  <si>
    <t>Effective sample size</t>
  </si>
  <si>
    <t>&lt;C1&gt; platforms used for news nowadays</t>
  </si>
  <si>
    <t>Total sample size</t>
  </si>
  <si>
    <t>ALL</t>
  </si>
  <si>
    <t>NET - ANY INTERNET</t>
  </si>
  <si>
    <t>71% of all</t>
  </si>
  <si>
    <t>NET - Any social media</t>
  </si>
  <si>
    <t>52% of all</t>
  </si>
  <si>
    <t>NET - Any other internet (not incl. podcasts/messaging/smart devices)</t>
  </si>
  <si>
    <t>31% of all</t>
  </si>
  <si>
    <t>Unweighted</t>
  </si>
  <si>
    <t>Total %</t>
  </si>
  <si>
    <t>% of ANY INTERNET</t>
  </si>
  <si>
    <t>ANY internet rank</t>
  </si>
  <si>
    <t>ANY INTERNET / newspapers collapsed</t>
  </si>
  <si>
    <t>Net - Any Social Media</t>
  </si>
  <si>
    <t>Net - Meta Retail</t>
  </si>
  <si>
    <t>Net: Any website or app</t>
  </si>
  <si>
    <t>Net: TV broadbcaster websites or apps</t>
  </si>
  <si>
    <t>NET: Used any search engines/news aggregators</t>
  </si>
  <si>
    <t>BBC website/app or iPlayer</t>
  </si>
  <si>
    <t>Internet Wholesale: BBC</t>
  </si>
  <si>
    <t>Internet Retail: BBC</t>
  </si>
  <si>
    <t>BBC news online</t>
  </si>
  <si>
    <t>Net: Any newspaper websites or apps</t>
  </si>
  <si>
    <t>NET: Google</t>
  </si>
  <si>
    <t>X (formerly known as Twitter)</t>
  </si>
  <si>
    <t>NET: Any general search engine</t>
  </si>
  <si>
    <t>Google Search</t>
  </si>
  <si>
    <t>Internet Wholesale: Other</t>
  </si>
  <si>
    <t>Internet Retail: Other</t>
  </si>
  <si>
    <t>NET: Any Intermediaries/aggregators</t>
  </si>
  <si>
    <t>ITV/STV website/app or ITVX</t>
  </si>
  <si>
    <t>Net: National quality newspaper websites or apps</t>
  </si>
  <si>
    <t>I don’​t use search engines or news aggregators for news</t>
  </si>
  <si>
    <t>Internet Wholesale: DMGT</t>
  </si>
  <si>
    <t>Internet Retail: DMGT</t>
  </si>
  <si>
    <t>Sky News online</t>
  </si>
  <si>
    <t>Net: National midmarket newspaper websites or apps</t>
  </si>
  <si>
    <t>The Guardian/Observer' news online*</t>
  </si>
  <si>
    <t>Internet Wholesale: Sky</t>
  </si>
  <si>
    <t>Internet Retail: Sky</t>
  </si>
  <si>
    <t>Channel 4 website/app or All 4</t>
  </si>
  <si>
    <t>Internet Wholesale: Guardian Media Group</t>
  </si>
  <si>
    <t>Internet Retail: Guardian Media Group</t>
  </si>
  <si>
    <t>'The Daily Mail' news online</t>
  </si>
  <si>
    <t>Google News site/app</t>
  </si>
  <si>
    <t>Any local newspaper websites or app</t>
  </si>
  <si>
    <t>Internet Wholesale: ITN</t>
  </si>
  <si>
    <t>Internet Wholesale: News Corp</t>
  </si>
  <si>
    <t>Internet Retail: News Corp</t>
  </si>
  <si>
    <t>Net: National popular newspaper websites or apps</t>
  </si>
  <si>
    <t>Net: Magazine websites or apps</t>
  </si>
  <si>
    <t>Internet Retail: ITV</t>
  </si>
  <si>
    <t>Internet Wholesale: Reach plc</t>
  </si>
  <si>
    <t>Internet Retail: Reach plc</t>
  </si>
  <si>
    <t>Internet Wholesale: Lebedev Foundation</t>
  </si>
  <si>
    <t>Internet Retail: Lebedev Foundation</t>
  </si>
  <si>
    <t>Buzzfeed news online</t>
  </si>
  <si>
    <t>Net: Freesheet newspaper websites or apps</t>
  </si>
  <si>
    <t>ITV or ITN news online</t>
  </si>
  <si>
    <t>Yahoo! News</t>
  </si>
  <si>
    <t>LAD Bible news online</t>
  </si>
  <si>
    <t>GB News online</t>
  </si>
  <si>
    <t>Internet Wholesale: Telegraph Media</t>
  </si>
  <si>
    <t>Internet Retail: Telegraph Media</t>
  </si>
  <si>
    <t>'The Telegraph' news online</t>
  </si>
  <si>
    <t>Bing</t>
  </si>
  <si>
    <t>HuffPost news online</t>
  </si>
  <si>
    <t>'The Independent' news online</t>
  </si>
  <si>
    <t>'The Metro' news online</t>
  </si>
  <si>
    <t>CNN news online</t>
  </si>
  <si>
    <t>'The Sun' news online</t>
  </si>
  <si>
    <t>'The Daily Mirror' news online</t>
  </si>
  <si>
    <t>LBC news online</t>
  </si>
  <si>
    <t>Channel 4 news online</t>
  </si>
  <si>
    <t>Internet Retail: Channel 4</t>
  </si>
  <si>
    <t>'The Times/Sunday Times' news online</t>
  </si>
  <si>
    <t>'The New York Times' news online</t>
  </si>
  <si>
    <t>TalkTV news online</t>
  </si>
  <si>
    <t>'The Financial Times' news online</t>
  </si>
  <si>
    <t>Internet Wholesale: Nikkei</t>
  </si>
  <si>
    <t>Internet Retail: Nikkei</t>
  </si>
  <si>
    <t>Vice news online</t>
  </si>
  <si>
    <t>‘​The Economist’​ news online</t>
  </si>
  <si>
    <t>Internet Wholesale: Global Radio</t>
  </si>
  <si>
    <t>Internet Retail: Global Radio</t>
  </si>
  <si>
    <t>'The Daily Express' news online</t>
  </si>
  <si>
    <t>Joe.co.uk news online</t>
  </si>
  <si>
    <t>Upday (app available on Android phones that aggregates news sources)</t>
  </si>
  <si>
    <t>'The i' news online</t>
  </si>
  <si>
    <t>Other website(s) or app(s)</t>
  </si>
  <si>
    <t>'The Evening Standard' news online</t>
  </si>
  <si>
    <t>CBS News online</t>
  </si>
  <si>
    <t>STV news online (SCOTLAND)</t>
  </si>
  <si>
    <t>NBC News online</t>
  </si>
  <si>
    <t>Internet Wholesale: Paramount</t>
  </si>
  <si>
    <t>Internet Retail: Paramount</t>
  </si>
  <si>
    <t>'The Washington Post' news online</t>
  </si>
  <si>
    <t>‘​Time’​ news online</t>
  </si>
  <si>
    <t>Threads</t>
  </si>
  <si>
    <t>Any Wales based news websites or apps (e.g. S4C, Western Mail, etc) (WALES)</t>
  </si>
  <si>
    <t>‘​Private Eye’​ news online</t>
  </si>
  <si>
    <t>Any Scotland based websites or apps (e.g. the Herald, the Scotsman, Daily Record, etc) (SCOTLAND)</t>
  </si>
  <si>
    <t>'The Daily Star' news online</t>
  </si>
  <si>
    <t>Viber</t>
  </si>
  <si>
    <t>Another search engine (WRITE IN)</t>
  </si>
  <si>
    <t>'The Spectator' news online</t>
  </si>
  <si>
    <t>Welsh language BBC news online (www.bbc.co.uk/cymrufyw)</t>
  </si>
  <si>
    <t>Any Northern Ireland based news websites or apps (e.g. Belfast Telegraph, Belfast Live, Irish News, etc) (NI)</t>
  </si>
  <si>
    <t>'The Week' news online</t>
  </si>
  <si>
    <t>Ofcom News Consumption Report 2024 (survey question D8a)</t>
  </si>
  <si>
    <t>News source</t>
  </si>
  <si>
    <t>%</t>
  </si>
  <si>
    <t>Base: Internet retail, All 16+ using Other internet for news = 1666</t>
  </si>
  <si>
    <t>DMGT</t>
  </si>
  <si>
    <t>Sky</t>
  </si>
  <si>
    <t>Reach plc</t>
  </si>
  <si>
    <t>Paramount</t>
  </si>
  <si>
    <t>UK population</t>
  </si>
  <si>
    <t>Use internet for news</t>
  </si>
  <si>
    <t>Use social media</t>
  </si>
  <si>
    <t>Use 'other internet'</t>
  </si>
  <si>
    <t>&lt;D7a&gt; Social media sites</t>
  </si>
  <si>
    <t>&lt;D8aaa&gt; Search engines and news aggregators</t>
  </si>
  <si>
    <t>&lt;D8a&gt; Other internet</t>
  </si>
  <si>
    <t>UK pop</t>
  </si>
  <si>
    <t>UK pop %</t>
  </si>
  <si>
    <t>Total (per crossbreak)</t>
  </si>
  <si>
    <t>National newspaper websites or apps</t>
  </si>
  <si>
    <t>Table: Top 15 online sources used for news nowadays (2024)</t>
  </si>
  <si>
    <t>% of UK population</t>
  </si>
  <si>
    <t>Total UK users (est.)</t>
  </si>
  <si>
    <t>Comcast</t>
  </si>
  <si>
    <t>Guardian Media Group*</t>
  </si>
  <si>
    <t>The Guardian/Observer online</t>
  </si>
  <si>
    <t>The Daily Mail news online</t>
  </si>
  <si>
    <t>-</t>
  </si>
  <si>
    <t>Local newspaper websites or app</t>
  </si>
  <si>
    <t>ITV/STV websites or apps</t>
  </si>
  <si>
    <t>BBC websites or apps</t>
  </si>
  <si>
    <t>Channel 4 websites or apps</t>
  </si>
  <si>
    <t>Google News site or app</t>
  </si>
  <si>
    <t>News organisations followed/subscribed on social media - 2024</t>
  </si>
  <si>
    <t>"Which, if any, of the following news sources do you follow on [online platform]?"</t>
  </si>
  <si>
    <r>
      <t xml:space="preserve">All 16+ </t>
    </r>
    <r>
      <rPr>
        <u/>
        <sz val="11"/>
        <color theme="1"/>
        <rFont val="Calibri"/>
        <family val="2"/>
        <scheme val="minor"/>
      </rPr>
      <t>who use social media for news</t>
    </r>
  </si>
  <si>
    <t>Source: Ofcom news consumption survey 2024</t>
  </si>
  <si>
    <t>All adults 16+ who use ANY online for news</t>
  </si>
  <si>
    <t>Questions &lt;D9&gt; news activities &amp; &lt;D12a&gt; news sources followed</t>
  </si>
  <si>
    <t>D12</t>
  </si>
  <si>
    <t>TalkTV</t>
  </si>
  <si>
    <t>The Spectator</t>
  </si>
  <si>
    <t>Other - specify</t>
  </si>
  <si>
    <t>D9</t>
  </si>
  <si>
    <t>HuffPost</t>
  </si>
  <si>
    <t>LBC</t>
  </si>
  <si>
    <t>Actively follow specific news programmes e.g. Panorama, Newsnight, etc</t>
  </si>
  <si>
    <t>Actively follow Channel 5</t>
  </si>
  <si>
    <t>Actively follow organisations that bring news together from other news providers e.g. Newsnow</t>
  </si>
  <si>
    <t>Actively follow journalists</t>
  </si>
  <si>
    <t>Actively follow online-only news organisations e.g. Buzzfeed, HuffPost, etc</t>
  </si>
  <si>
    <t>Actively follow Channel 4</t>
  </si>
  <si>
    <t>LAD Bible</t>
  </si>
  <si>
    <t>Actively follow public figures</t>
  </si>
  <si>
    <t>Actively follow ITV</t>
  </si>
  <si>
    <t>Actively follow traditional news organisations e.g. Sky, Daily Mail, Guardian, etc</t>
  </si>
  <si>
    <t>Any other specific sources</t>
  </si>
  <si>
    <t>Actively follow other traditional news providers e.g. Sky, Daily Mail, Guardian, etc</t>
  </si>
  <si>
    <t>Actively follow the BBC</t>
  </si>
  <si>
    <t>See videos from friends or people I follow that are about news stories</t>
  </si>
  <si>
    <t>Net: Traditional news providers</t>
  </si>
  <si>
    <t>See links to news stories posted by friends or people I follow</t>
  </si>
  <si>
    <t>See comments from friends or other people I follow that are about news stories</t>
  </si>
  <si>
    <t>See comments from friends or other people about news stories</t>
  </si>
  <si>
    <t>See news stories that TikTok says are trending</t>
  </si>
  <si>
    <t>See news stories that X (FORMERLY TWITTER) says are trending</t>
  </si>
  <si>
    <t>See news stories that SNAPCHAT says are trending</t>
  </si>
  <si>
    <t>See news stories that INSTAGRAM says are trending</t>
  </si>
  <si>
    <t>See news stories that Facebook says are trending</t>
  </si>
  <si>
    <t>Source</t>
  </si>
  <si>
    <t>Unweighted row</t>
  </si>
  <si>
    <t>All adults 16+ who get news stories through:</t>
  </si>
  <si>
    <t>Stories that [platform] says are trending</t>
  </si>
  <si>
    <t xml:space="preserve">Comments about news from friends &amp; family </t>
  </si>
  <si>
    <t>Twitter / X</t>
  </si>
  <si>
    <t>Links to news content from people I follow</t>
  </si>
  <si>
    <t>Follow traditional news providers</t>
  </si>
  <si>
    <t xml:space="preserve"> the BBC</t>
  </si>
  <si>
    <t xml:space="preserve"> Channel 4</t>
  </si>
  <si>
    <t xml:space="preserve"> Channel 5</t>
  </si>
  <si>
    <t>Specific journalists</t>
  </si>
  <si>
    <t>Public figures</t>
  </si>
  <si>
    <t>Organisations that aggregate news e.g. Newsnow</t>
  </si>
  <si>
    <t>Top 20 newsbrands in the UK (Feb 2025) - Press Gazette</t>
  </si>
  <si>
    <t>2022 £m</t>
  </si>
  <si>
    <t>2023 £m</t>
  </si>
  <si>
    <t>2024 £m (p)</t>
  </si>
  <si>
    <t>2025 £m (p)</t>
  </si>
  <si>
    <t>Google share of search revs</t>
  </si>
  <si>
    <t>&lt;D2a-D8a&gt; News sources used nowadays</t>
  </si>
  <si>
    <t>All adults 16+</t>
  </si>
  <si>
    <t>BBC One</t>
  </si>
  <si>
    <t>BBC Two</t>
  </si>
  <si>
    <t>BBC Three</t>
  </si>
  <si>
    <t>BBC Four</t>
  </si>
  <si>
    <t>BBC Alba</t>
  </si>
  <si>
    <t>BBC Scotland</t>
  </si>
  <si>
    <t>BBC Parliament</t>
  </si>
  <si>
    <t>S4C (WALES)</t>
  </si>
  <si>
    <t>Channel 5</t>
  </si>
  <si>
    <t>RTE Channels / Virgin Media One (formerly known as TV3) / TG4 (N IRELAND)</t>
  </si>
  <si>
    <t>Sky News Channel</t>
  </si>
  <si>
    <t>BBC News Channel</t>
  </si>
  <si>
    <t>CNBC</t>
  </si>
  <si>
    <t>Euronews (English version)</t>
  </si>
  <si>
    <t>Euronews (Non English version)</t>
  </si>
  <si>
    <t>Al Jazeera (English version)</t>
  </si>
  <si>
    <t>Al Jazeera (Arabic version)</t>
  </si>
  <si>
    <t>Bangla TV</t>
  </si>
  <si>
    <t>TF1</t>
  </si>
  <si>
    <t>France 24</t>
  </si>
  <si>
    <t>Bloomberg TV</t>
  </si>
  <si>
    <t>Other channel(s) - Specify (WRITE IN)</t>
  </si>
  <si>
    <t>BBC iPlayer</t>
  </si>
  <si>
    <t>STV Player / STV Player+</t>
  </si>
  <si>
    <t>My5</t>
  </si>
  <si>
    <t>S4C Clic</t>
  </si>
  <si>
    <t>Other channel(s) - Specify</t>
  </si>
  <si>
    <t>The ‘​i’​</t>
  </si>
  <si>
    <t>The Times</t>
  </si>
  <si>
    <t>The Daily Telegraph</t>
  </si>
  <si>
    <t>The Herald (SCOTLAND)</t>
  </si>
  <si>
    <t>The Scotsman (SCOTLAND)</t>
  </si>
  <si>
    <t>The Daily Record (SCOTLAND)</t>
  </si>
  <si>
    <t>The National (SCOTLAND)</t>
  </si>
  <si>
    <t>The Press and Journal (SCOTLAND)</t>
  </si>
  <si>
    <t>The Courier (SCOTLAND)</t>
  </si>
  <si>
    <t>The Belfast Telegraph (NORTHERN IRELAND)</t>
  </si>
  <si>
    <t>The News Letter (NORTHERN IRELAND)</t>
  </si>
  <si>
    <t>The Irish News (NORTHERN IRELAND)</t>
  </si>
  <si>
    <t>South Wales Echo (WALES)</t>
  </si>
  <si>
    <t>The Western Mail (WALES)</t>
  </si>
  <si>
    <t>The Daily Post (WALES)</t>
  </si>
  <si>
    <t>Any local daily newspaper- Specify (WRITE IN)</t>
  </si>
  <si>
    <t>The Sun on Sunday</t>
  </si>
  <si>
    <t>The Mail on Sunday</t>
  </si>
  <si>
    <t>The Daily Star on Sunday</t>
  </si>
  <si>
    <t>The Sunday Express</t>
  </si>
  <si>
    <t>The Sunday Mirror</t>
  </si>
  <si>
    <t>The Observer</t>
  </si>
  <si>
    <t>The Sunday Times</t>
  </si>
  <si>
    <t>The Sunday Telegraph</t>
  </si>
  <si>
    <t>The Sunday People</t>
  </si>
  <si>
    <t>The New European</t>
  </si>
  <si>
    <t>The Herald on Sunday (formerly The Sunday Herald) (SCOTLAND)</t>
  </si>
  <si>
    <t>The Sunday Post (SCOTLAND)</t>
  </si>
  <si>
    <t>The Sunday Mail (SCOTLAND)</t>
  </si>
  <si>
    <t>Scotland on Sunday (SCOTLAND)</t>
  </si>
  <si>
    <t>The Sunday National (SCOTLAND)</t>
  </si>
  <si>
    <t>Wales on Sunday (WALES)</t>
  </si>
  <si>
    <t>Sunday Life (NORTHERN IRELAND)</t>
  </si>
  <si>
    <t>Sunday World (NORTHERN IRELAND)</t>
  </si>
  <si>
    <t>Any local paid weekly paper</t>
  </si>
  <si>
    <t>Any local free weekly newspaper</t>
  </si>
  <si>
    <t>Private Eye magazine</t>
  </si>
  <si>
    <t>The Economist magazine</t>
  </si>
  <si>
    <t>The Week magazine</t>
  </si>
  <si>
    <t>Spectator</t>
  </si>
  <si>
    <t>Other 1st magazines</t>
  </si>
  <si>
    <t>Other 2nd magazines</t>
  </si>
  <si>
    <t>Other 3rd magazines</t>
  </si>
  <si>
    <t>Other 4th magazines</t>
  </si>
  <si>
    <t>Other 5th magazines</t>
  </si>
  <si>
    <t>BBC Radio 1</t>
  </si>
  <si>
    <t>BBC Radio 2</t>
  </si>
  <si>
    <t>BBC Radio 3</t>
  </si>
  <si>
    <t>BBC Radio 4</t>
  </si>
  <si>
    <t>BBC Radio 5 Live</t>
  </si>
  <si>
    <t>BBC World Service</t>
  </si>
  <si>
    <t>BBC Radio Scotland</t>
  </si>
  <si>
    <t>BBC Radio Wales (WALES)</t>
  </si>
  <si>
    <t>BBC Radio Ulster/ Foyle (NI)</t>
  </si>
  <si>
    <t>BBC Radio nan Gà​idheal (SCOTLAND)</t>
  </si>
  <si>
    <t>BBC Radio Cymru/ Cymru 2 (Wales</t>
  </si>
  <si>
    <t>Any BBC local/regional radio station - Specify (WRITE IN)</t>
  </si>
  <si>
    <t>Any other BBC radio station</t>
  </si>
  <si>
    <t>Classic FM</t>
  </si>
  <si>
    <t>talkSPORT / talkSPORT2 / talkRADIO</t>
  </si>
  <si>
    <t>Any LBC Radio Station</t>
  </si>
  <si>
    <t>Any Heart Radio Station</t>
  </si>
  <si>
    <t>Any Absolute Radio Station</t>
  </si>
  <si>
    <t>Any Capital Radio Station</t>
  </si>
  <si>
    <t>Any Kiss Radio station</t>
  </si>
  <si>
    <t>Any Smooth Radio</t>
  </si>
  <si>
    <t>Any Magic Radio Station</t>
  </si>
  <si>
    <t>Times Radio</t>
  </si>
  <si>
    <t>Cool FM (NI)</t>
  </si>
  <si>
    <t>Q Network (NI)</t>
  </si>
  <si>
    <t>U105 (NI)</t>
  </si>
  <si>
    <t>Any community (not for profit) radio station</t>
  </si>
  <si>
    <t>Other local commercial radio station(s) (a local station that has advertising)</t>
  </si>
  <si>
    <t>Virgin Radio</t>
  </si>
  <si>
    <t>Hits Radio</t>
  </si>
  <si>
    <t>Clyde 1/ Forth 1/ West Sound/ Tay FM/ Northsound 1 / MFR (Scotland)</t>
  </si>
  <si>
    <t>Greatest Hits Radio (Scotland)</t>
  </si>
  <si>
    <t>Radio Borders/ CFM</t>
  </si>
  <si>
    <t>Radio City/ City Talk 105.9/ Rock FM/ Key Radio</t>
  </si>
  <si>
    <t>Metro radio/ TFM</t>
  </si>
  <si>
    <t>Hallam FM/ Viking FM/ Radio Aire</t>
  </si>
  <si>
    <t>Wave 105 FM</t>
  </si>
  <si>
    <t>GB News radio</t>
  </si>
  <si>
    <t>BBC Sounds</t>
  </si>
  <si>
    <t>Global player</t>
  </si>
  <si>
    <t>Planet radio</t>
  </si>
  <si>
    <t>Radio Player</t>
  </si>
  <si>
    <t>Other online radio service (Write in)</t>
  </si>
  <si>
    <t>Other social media platform</t>
  </si>
  <si>
    <t>'The Guardian/Observer' news online</t>
  </si>
  <si>
    <t>Google News (only tick this option if you visit the Google News site/app, not news stories you find within the main Google search results page)</t>
  </si>
  <si>
    <t>iTunes</t>
  </si>
  <si>
    <t>Apple podcasts</t>
  </si>
  <si>
    <t>GooglePlay</t>
  </si>
  <si>
    <t>Spotify</t>
  </si>
  <si>
    <t>Acast</t>
  </si>
  <si>
    <t>Specialist podcast website or app e.g. Overcastr, Stitcher</t>
  </si>
  <si>
    <t>RadioPlayer</t>
  </si>
  <si>
    <t>Castbox</t>
  </si>
  <si>
    <t>Globalplayer</t>
  </si>
  <si>
    <t>YouTube (Podcasts)</t>
  </si>
  <si>
    <t>Soundcloud</t>
  </si>
  <si>
    <t>The Guardian website/app (Podcasts)</t>
  </si>
  <si>
    <t>The Sun website / app (Podcasts)</t>
  </si>
  <si>
    <t>The Times website/app (Podcasts)</t>
  </si>
  <si>
    <t>Independent website or app (Podcasts)</t>
  </si>
  <si>
    <t>The Financial Times website or app (Podcasts)</t>
  </si>
  <si>
    <t>The Economist website or app (Podcasts)</t>
  </si>
  <si>
    <t>Other newspaper site/app (Podcasts)</t>
  </si>
  <si>
    <t>Website or app of the podcast itself (Podcasts)</t>
  </si>
  <si>
    <t>Website/app of another non-BBC radio station e.g. Kiss, Heart (Podcasts)</t>
  </si>
  <si>
    <t>Website/app of a non-BBC TV channel (Podcasts)</t>
  </si>
  <si>
    <t>Other website/app (please specify) (Podcasts)</t>
  </si>
  <si>
    <t>ITV / ITV WALES / UTV / STV</t>
  </si>
  <si>
    <t>Channel 4 / Channel 4+</t>
  </si>
  <si>
    <t>Top 20 news sources (2024)</t>
  </si>
  <si>
    <t>UK pop. (est.)</t>
  </si>
  <si>
    <t>ITVX / ITVX Premium</t>
  </si>
  <si>
    <t>x</t>
  </si>
  <si>
    <t>Daily Mail / Mail on Sunday</t>
  </si>
  <si>
    <t>The Guardian / Observer</t>
  </si>
  <si>
    <t>Sky News channel</t>
  </si>
  <si>
    <t>BBC News channel</t>
  </si>
  <si>
    <t>Online Display</t>
  </si>
  <si>
    <t>Meta share of display revs</t>
  </si>
  <si>
    <t xml:space="preserve">Source: </t>
  </si>
  <si>
    <t>CMA Online platforms &amp; digital advertising market study 2019</t>
  </si>
  <si>
    <t>Meta + Google (flat 80%)</t>
  </si>
  <si>
    <t>Meta + Google (est.)</t>
  </si>
  <si>
    <t>Meta + Google % all</t>
  </si>
  <si>
    <t>Meta + Googe % online</t>
  </si>
  <si>
    <t>Meta + Google display revs</t>
  </si>
  <si>
    <t>Also: Enders Analysis UK advertising forecasts Dec 2024</t>
  </si>
  <si>
    <t>Total UK advertising spend</t>
  </si>
  <si>
    <t>Search &amp; online display spend</t>
  </si>
  <si>
    <t>2025(f)</t>
  </si>
  <si>
    <t>2024 (f)</t>
  </si>
  <si>
    <t>Digital subscriptions</t>
  </si>
  <si>
    <t>2024</t>
  </si>
  <si>
    <t>Advertising:</t>
  </si>
  <si>
    <t>Circulation &amp; subs:</t>
  </si>
  <si>
    <t>AA/WARC advertising forecasts 2024</t>
  </si>
  <si>
    <t>MRC projections based on Ofcom &amp; industry data</t>
  </si>
  <si>
    <t>UK newspaper industry revenues £m, 2023-2025 (projections)</t>
  </si>
  <si>
    <t>Total print revenue</t>
  </si>
  <si>
    <t>Total digital revenue</t>
  </si>
  <si>
    <t>% digital advertising</t>
  </si>
  <si>
    <t>Historical circ/sub figures from Ofcom/Mediatique</t>
  </si>
  <si>
    <t>UK advertising market spend - 2023-2025</t>
  </si>
  <si>
    <t>Nikkei (FT)</t>
  </si>
  <si>
    <t>National World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</si>
</sst>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#,##0.0,,\ &quot;m&quot;"/>
    <numFmt numFmtId="167" formatCode="0.0"/>
    <numFmt numFmtId="168" formatCode="#,##0.0,,\ &quot;bn&quot;"/>
    <numFmt numFmtId="169" formatCode="&quot;£&quot;#,##0,000,&quot;m&quot;"/>
    <numFmt numFmtId="170" formatCode="&quot;£&quot;#,##0"/>
    <numFmt numFmtId="171" formatCode="&quot;£&quot;#,###&quot;m&quot;"/>
    <numFmt numFmtId="172" formatCode="#,##0\ [$€-1];[Red]\-#,##0\ [$€-1]"/>
    <numFmt numFmtId="173" formatCode="&quot;£&quot;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2"/>
      <color rgb="FF737675"/>
      <name val="Arial"/>
      <family val="2"/>
    </font>
    <font>
      <b/>
      <u/>
      <sz val="11"/>
      <color theme="10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81">
    <xf numFmtId="0" fontId="0" fillId="0" borderId="0" xfId="0"/>
    <xf numFmtId="0" fontId="2" fillId="0" borderId="0" xfId="0" applyFont="1"/>
    <xf numFmtId="164" fontId="0" fillId="0" borderId="0" xfId="1" applyNumberFormat="1" applyFont="1"/>
    <xf numFmtId="164" fontId="0" fillId="0" borderId="0" xfId="0" applyNumberFormat="1"/>
    <xf numFmtId="0" fontId="5" fillId="0" borderId="0" xfId="3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right"/>
    </xf>
    <xf numFmtId="9" fontId="0" fillId="0" borderId="0" xfId="2" applyFont="1"/>
    <xf numFmtId="0" fontId="4" fillId="2" borderId="0" xfId="0" applyFont="1" applyFill="1"/>
    <xf numFmtId="15" fontId="0" fillId="0" borderId="0" xfId="0" applyNumberFormat="1"/>
    <xf numFmtId="0" fontId="5" fillId="0" borderId="0" xfId="3" applyFill="1" applyBorder="1"/>
    <xf numFmtId="0" fontId="0" fillId="0" borderId="4" xfId="0" applyBorder="1"/>
    <xf numFmtId="0" fontId="3" fillId="0" borderId="4" xfId="0" applyFont="1" applyBorder="1"/>
    <xf numFmtId="0" fontId="0" fillId="0" borderId="8" xfId="0" applyBorder="1"/>
    <xf numFmtId="9" fontId="0" fillId="0" borderId="0" xfId="0" applyNumberFormat="1"/>
    <xf numFmtId="164" fontId="0" fillId="0" borderId="0" xfId="1" applyNumberFormat="1" applyFont="1" applyBorder="1"/>
    <xf numFmtId="0" fontId="6" fillId="0" borderId="0" xfId="0" applyFont="1"/>
    <xf numFmtId="0" fontId="2" fillId="0" borderId="8" xfId="0" applyFont="1" applyBorder="1"/>
    <xf numFmtId="0" fontId="0" fillId="0" borderId="9" xfId="0" applyBorder="1"/>
    <xf numFmtId="0" fontId="0" fillId="0" borderId="10" xfId="0" applyBorder="1"/>
    <xf numFmtId="0" fontId="0" fillId="0" borderId="12" xfId="0" applyBorder="1"/>
    <xf numFmtId="0" fontId="2" fillId="0" borderId="5" xfId="0" applyFont="1" applyBorder="1"/>
    <xf numFmtId="0" fontId="2" fillId="0" borderId="7" xfId="0" applyFont="1" applyBorder="1"/>
    <xf numFmtId="9" fontId="0" fillId="0" borderId="0" xfId="2" applyFont="1" applyBorder="1"/>
    <xf numFmtId="0" fontId="2" fillId="0" borderId="6" xfId="0" applyFont="1" applyBorder="1"/>
    <xf numFmtId="9" fontId="0" fillId="0" borderId="11" xfId="2" applyFont="1" applyBorder="1"/>
    <xf numFmtId="164" fontId="0" fillId="0" borderId="11" xfId="1" applyNumberFormat="1" applyFont="1" applyBorder="1"/>
    <xf numFmtId="0" fontId="2" fillId="0" borderId="9" xfId="0" applyFont="1" applyBorder="1"/>
    <xf numFmtId="1" fontId="0" fillId="0" borderId="0" xfId="0" applyNumberFormat="1"/>
    <xf numFmtId="43" fontId="0" fillId="0" borderId="0" xfId="1" applyFont="1" applyBorder="1"/>
    <xf numFmtId="0" fontId="5" fillId="0" borderId="6" xfId="3" applyBorder="1"/>
    <xf numFmtId="17" fontId="0" fillId="0" borderId="0" xfId="0" applyNumberFormat="1"/>
    <xf numFmtId="165" fontId="0" fillId="0" borderId="0" xfId="2" applyNumberFormat="1" applyFont="1"/>
    <xf numFmtId="0" fontId="8" fillId="0" borderId="0" xfId="3" applyFont="1"/>
    <xf numFmtId="165" fontId="0" fillId="0" borderId="0" xfId="2" applyNumberFormat="1" applyFont="1" applyFill="1"/>
    <xf numFmtId="0" fontId="7" fillId="0" borderId="0" xfId="0" applyFont="1" applyAlignment="1">
      <alignment horizontal="right" vertical="center" wrapText="1" indent="1"/>
    </xf>
    <xf numFmtId="15" fontId="7" fillId="0" borderId="0" xfId="0" applyNumberFormat="1" applyFont="1" applyAlignment="1">
      <alignment horizontal="left" vertical="center" wrapText="1" indent="1"/>
    </xf>
    <xf numFmtId="0" fontId="0" fillId="0" borderId="6" xfId="0" applyBorder="1"/>
    <xf numFmtId="0" fontId="0" fillId="0" borderId="7" xfId="0" applyBorder="1"/>
    <xf numFmtId="0" fontId="0" fillId="0" borderId="5" xfId="0" applyBorder="1"/>
    <xf numFmtId="9" fontId="0" fillId="0" borderId="7" xfId="0" applyNumberFormat="1" applyBorder="1"/>
    <xf numFmtId="9" fontId="0" fillId="0" borderId="9" xfId="0" applyNumberFormat="1" applyBorder="1"/>
    <xf numFmtId="0" fontId="0" fillId="0" borderId="10" xfId="0" applyBorder="1" applyAlignment="1">
      <alignment horizontal="right"/>
    </xf>
    <xf numFmtId="0" fontId="0" fillId="0" borderId="11" xfId="0" applyBorder="1"/>
    <xf numFmtId="9" fontId="0" fillId="0" borderId="12" xfId="0" applyNumberFormat="1" applyBorder="1"/>
    <xf numFmtId="9" fontId="0" fillId="0" borderId="0" xfId="2" applyFont="1" applyFill="1" applyBorder="1"/>
    <xf numFmtId="9" fontId="0" fillId="0" borderId="11" xfId="2" applyFont="1" applyFill="1" applyBorder="1"/>
    <xf numFmtId="165" fontId="0" fillId="0" borderId="0" xfId="2" applyNumberFormat="1" applyFont="1" applyBorder="1"/>
    <xf numFmtId="164" fontId="0" fillId="0" borderId="11" xfId="0" applyNumberFormat="1" applyBorder="1"/>
    <xf numFmtId="0" fontId="5" fillId="0" borderId="0" xfId="3" applyBorder="1"/>
    <xf numFmtId="0" fontId="5" fillId="0" borderId="0" xfId="3" applyAlignment="1">
      <alignment horizontal="left"/>
    </xf>
    <xf numFmtId="0" fontId="3" fillId="0" borderId="9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6" fillId="0" borderId="9" xfId="0" applyFont="1" applyBorder="1"/>
    <xf numFmtId="0" fontId="6" fillId="0" borderId="6" xfId="0" applyFont="1" applyBorder="1"/>
    <xf numFmtId="0" fontId="6" fillId="0" borderId="8" xfId="0" applyFont="1" applyBorder="1"/>
    <xf numFmtId="166" fontId="0" fillId="0" borderId="9" xfId="1" applyNumberFormat="1" applyFont="1" applyBorder="1"/>
    <xf numFmtId="0" fontId="9" fillId="0" borderId="0" xfId="0" applyFont="1"/>
    <xf numFmtId="167" fontId="2" fillId="0" borderId="0" xfId="0" applyNumberFormat="1" applyFont="1"/>
    <xf numFmtId="167" fontId="3" fillId="0" borderId="0" xfId="0" applyNumberFormat="1" applyFont="1" applyAlignment="1">
      <alignment horizontal="left"/>
    </xf>
    <xf numFmtId="1" fontId="6" fillId="0" borderId="0" xfId="0" applyNumberFormat="1" applyFont="1"/>
    <xf numFmtId="2" fontId="0" fillId="0" borderId="0" xfId="0" applyNumberFormat="1"/>
    <xf numFmtId="1" fontId="0" fillId="0" borderId="0" xfId="0" applyNumberFormat="1" applyAlignment="1">
      <alignment horizontal="right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0" xfId="0" applyFont="1"/>
    <xf numFmtId="0" fontId="10" fillId="0" borderId="0" xfId="0" applyFont="1"/>
    <xf numFmtId="167" fontId="0" fillId="0" borderId="0" xfId="0" applyNumberFormat="1"/>
    <xf numFmtId="167" fontId="2" fillId="0" borderId="0" xfId="0" applyNumberFormat="1" applyFont="1" applyAlignment="1">
      <alignment horizontal="left"/>
    </xf>
    <xf numFmtId="167" fontId="10" fillId="0" borderId="0" xfId="0" applyNumberFormat="1" applyFont="1" applyAlignment="1">
      <alignment horizontal="left"/>
    </xf>
    <xf numFmtId="168" fontId="0" fillId="0" borderId="9" xfId="1" applyNumberFormat="1" applyFont="1" applyBorder="1"/>
    <xf numFmtId="166" fontId="0" fillId="0" borderId="12" xfId="1" applyNumberFormat="1" applyFont="1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166" fontId="0" fillId="0" borderId="7" xfId="1" applyNumberFormat="1" applyFont="1" applyBorder="1"/>
    <xf numFmtId="9" fontId="0" fillId="0" borderId="9" xfId="2" applyFont="1" applyBorder="1"/>
    <xf numFmtId="9" fontId="0" fillId="0" borderId="12" xfId="2" applyFont="1" applyBorder="1"/>
    <xf numFmtId="0" fontId="2" fillId="0" borderId="4" xfId="0" applyFont="1" applyBorder="1"/>
    <xf numFmtId="165" fontId="0" fillId="0" borderId="12" xfId="2" applyNumberFormat="1" applyFont="1" applyBorder="1"/>
    <xf numFmtId="0" fontId="0" fillId="0" borderId="18" xfId="0" applyBorder="1" applyAlignment="1">
      <alignment horizontal="right"/>
    </xf>
    <xf numFmtId="165" fontId="0" fillId="0" borderId="13" xfId="2" applyNumberFormat="1" applyFont="1" applyBorder="1"/>
    <xf numFmtId="165" fontId="0" fillId="0" borderId="7" xfId="2" applyNumberFormat="1" applyFont="1" applyBorder="1"/>
    <xf numFmtId="0" fontId="8" fillId="0" borderId="0" xfId="3" applyFont="1" applyBorder="1"/>
    <xf numFmtId="0" fontId="5" fillId="0" borderId="11" xfId="3" applyBorder="1"/>
    <xf numFmtId="49" fontId="0" fillId="0" borderId="0" xfId="0" applyNumberFormat="1" applyAlignment="1">
      <alignment horizontal="right"/>
    </xf>
    <xf numFmtId="169" fontId="0" fillId="0" borderId="9" xfId="1" applyNumberFormat="1" applyFont="1" applyBorder="1"/>
    <xf numFmtId="10" fontId="0" fillId="0" borderId="0" xfId="0" applyNumberFormat="1"/>
    <xf numFmtId="0" fontId="12" fillId="0" borderId="0" xfId="0" applyFont="1"/>
    <xf numFmtId="0" fontId="0" fillId="0" borderId="15" xfId="0" applyBorder="1"/>
    <xf numFmtId="165" fontId="0" fillId="0" borderId="16" xfId="2" applyNumberFormat="1" applyFont="1" applyBorder="1"/>
    <xf numFmtId="165" fontId="0" fillId="0" borderId="18" xfId="2" applyNumberFormat="1" applyFont="1" applyBorder="1"/>
    <xf numFmtId="165" fontId="0" fillId="0" borderId="5" xfId="2" applyNumberFormat="1" applyFont="1" applyBorder="1"/>
    <xf numFmtId="167" fontId="0" fillId="0" borderId="6" xfId="2" applyNumberFormat="1" applyFont="1" applyBorder="1"/>
    <xf numFmtId="165" fontId="0" fillId="0" borderId="6" xfId="2" applyNumberFormat="1" applyFont="1" applyBorder="1"/>
    <xf numFmtId="167" fontId="0" fillId="0" borderId="7" xfId="0" applyNumberFormat="1" applyBorder="1"/>
    <xf numFmtId="165" fontId="0" fillId="0" borderId="10" xfId="2" applyNumberFormat="1" applyFont="1" applyBorder="1"/>
    <xf numFmtId="167" fontId="0" fillId="0" borderId="11" xfId="2" applyNumberFormat="1" applyFont="1" applyBorder="1"/>
    <xf numFmtId="165" fontId="0" fillId="0" borderId="11" xfId="2" applyNumberFormat="1" applyFont="1" applyBorder="1"/>
    <xf numFmtId="167" fontId="0" fillId="0" borderId="12" xfId="0" applyNumberFormat="1" applyBorder="1"/>
    <xf numFmtId="165" fontId="0" fillId="0" borderId="8" xfId="2" applyNumberFormat="1" applyFont="1" applyBorder="1"/>
    <xf numFmtId="167" fontId="0" fillId="0" borderId="0" xfId="2" applyNumberFormat="1" applyFont="1" applyBorder="1"/>
    <xf numFmtId="167" fontId="0" fillId="0" borderId="9" xfId="0" applyNumberFormat="1" applyBorder="1"/>
    <xf numFmtId="165" fontId="0" fillId="0" borderId="4" xfId="2" applyNumberFormat="1" applyFont="1" applyBorder="1"/>
    <xf numFmtId="165" fontId="0" fillId="0" borderId="14" xfId="2" applyNumberFormat="1" applyFont="1" applyBorder="1"/>
    <xf numFmtId="167" fontId="0" fillId="0" borderId="15" xfId="2" applyNumberFormat="1" applyFont="1" applyBorder="1"/>
    <xf numFmtId="165" fontId="0" fillId="0" borderId="15" xfId="2" applyNumberFormat="1" applyFont="1" applyBorder="1"/>
    <xf numFmtId="167" fontId="0" fillId="0" borderId="13" xfId="0" applyNumberFormat="1" applyBorder="1"/>
    <xf numFmtId="165" fontId="0" fillId="0" borderId="17" xfId="2" applyNumberFormat="1" applyFont="1" applyBorder="1"/>
    <xf numFmtId="0" fontId="2" fillId="0" borderId="18" xfId="0" applyFont="1" applyBorder="1"/>
    <xf numFmtId="0" fontId="2" fillId="0" borderId="16" xfId="0" applyFont="1" applyBorder="1"/>
    <xf numFmtId="0" fontId="2" fillId="0" borderId="18" xfId="0" applyFont="1" applyBorder="1" applyAlignment="1">
      <alignment horizontal="left"/>
    </xf>
    <xf numFmtId="0" fontId="2" fillId="0" borderId="17" xfId="0" applyFont="1" applyBorder="1"/>
    <xf numFmtId="0" fontId="0" fillId="0" borderId="17" xfId="0" applyBorder="1" applyAlignment="1">
      <alignment horizontal="right"/>
    </xf>
    <xf numFmtId="0" fontId="2" fillId="3" borderId="14" xfId="0" applyFont="1" applyFill="1" applyBorder="1"/>
    <xf numFmtId="0" fontId="0" fillId="3" borderId="15" xfId="0" applyFill="1" applyBorder="1"/>
    <xf numFmtId="165" fontId="0" fillId="3" borderId="15" xfId="2" applyNumberFormat="1" applyFont="1" applyFill="1" applyBorder="1"/>
    <xf numFmtId="167" fontId="0" fillId="3" borderId="15" xfId="2" applyNumberFormat="1" applyFont="1" applyFill="1" applyBorder="1"/>
    <xf numFmtId="167" fontId="0" fillId="3" borderId="13" xfId="0" applyNumberFormat="1" applyFill="1" applyBorder="1"/>
    <xf numFmtId="0" fontId="3" fillId="0" borderId="0" xfId="0" applyFont="1"/>
    <xf numFmtId="0" fontId="10" fillId="4" borderId="0" xfId="0" applyFont="1" applyFill="1"/>
    <xf numFmtId="0" fontId="10" fillId="5" borderId="0" xfId="0" applyFont="1" applyFill="1"/>
    <xf numFmtId="0" fontId="10" fillId="6" borderId="0" xfId="0" applyFont="1" applyFill="1"/>
    <xf numFmtId="1" fontId="0" fillId="5" borderId="0" xfId="0" applyNumberFormat="1" applyFill="1"/>
    <xf numFmtId="0" fontId="0" fillId="0" borderId="0" xfId="2" applyNumberFormat="1" applyFont="1"/>
    <xf numFmtId="1" fontId="0" fillId="4" borderId="0" xfId="0" applyNumberFormat="1" applyFill="1"/>
    <xf numFmtId="1" fontId="0" fillId="6" borderId="0" xfId="0" applyNumberFormat="1" applyFill="1"/>
    <xf numFmtId="1" fontId="0" fillId="4" borderId="0" xfId="0" quotePrefix="1" applyNumberFormat="1" applyFill="1"/>
    <xf numFmtId="0" fontId="6" fillId="0" borderId="1" xfId="0" applyFont="1" applyBorder="1"/>
    <xf numFmtId="164" fontId="0" fillId="0" borderId="9" xfId="1" applyNumberFormat="1" applyFont="1" applyBorder="1"/>
    <xf numFmtId="0" fontId="0" fillId="0" borderId="11" xfId="0" applyBorder="1" applyAlignment="1">
      <alignment horizontal="center"/>
    </xf>
    <xf numFmtId="164" fontId="0" fillId="0" borderId="12" xfId="1" applyNumberFormat="1" applyFont="1" applyBorder="1"/>
    <xf numFmtId="0" fontId="0" fillId="0" borderId="14" xfId="0" applyBorder="1"/>
    <xf numFmtId="0" fontId="0" fillId="0" borderId="15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6" xfId="0" applyBorder="1" applyAlignment="1">
      <alignment horizontal="center"/>
    </xf>
    <xf numFmtId="164" fontId="0" fillId="0" borderId="7" xfId="1" applyNumberFormat="1" applyFont="1" applyBorder="1"/>
    <xf numFmtId="0" fontId="13" fillId="0" borderId="0" xfId="0" applyFont="1"/>
    <xf numFmtId="165" fontId="0" fillId="7" borderId="0" xfId="2" applyNumberFormat="1" applyFont="1" applyFill="1"/>
    <xf numFmtId="1" fontId="0" fillId="7" borderId="0" xfId="0" applyNumberFormat="1" applyFill="1"/>
    <xf numFmtId="0" fontId="0" fillId="7" borderId="0" xfId="0" applyFill="1"/>
    <xf numFmtId="9" fontId="5" fillId="0" borderId="0" xfId="2" applyFont="1"/>
    <xf numFmtId="9" fontId="5" fillId="0" borderId="0" xfId="2" applyFont="1" applyFill="1"/>
    <xf numFmtId="9" fontId="0" fillId="0" borderId="0" xfId="2" applyFont="1" applyFill="1"/>
    <xf numFmtId="9" fontId="0" fillId="0" borderId="0" xfId="2" applyFont="1" applyFill="1" applyAlignment="1">
      <alignment horizontal="right"/>
    </xf>
    <xf numFmtId="1" fontId="0" fillId="0" borderId="0" xfId="0" applyNumberFormat="1" applyAlignment="1">
      <alignment horizontal="center"/>
    </xf>
    <xf numFmtId="1" fontId="2" fillId="0" borderId="0" xfId="0" applyNumberFormat="1" applyFont="1"/>
    <xf numFmtId="170" fontId="0" fillId="0" borderId="0" xfId="1" applyNumberFormat="1" applyFont="1" applyFill="1" applyAlignment="1">
      <alignment horizontal="right"/>
    </xf>
    <xf numFmtId="170" fontId="0" fillId="0" borderId="0" xfId="0" applyNumberFormat="1" applyAlignment="1">
      <alignment horizontal="right"/>
    </xf>
    <xf numFmtId="0" fontId="2" fillId="0" borderId="14" xfId="0" applyFont="1" applyBorder="1"/>
    <xf numFmtId="0" fontId="2" fillId="0" borderId="8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10" fillId="0" borderId="14" xfId="0" applyFont="1" applyBorder="1" applyAlignment="1">
      <alignment horizontal="left"/>
    </xf>
    <xf numFmtId="0" fontId="10" fillId="0" borderId="10" xfId="0" applyFont="1" applyBorder="1" applyAlignment="1">
      <alignment horizontal="right"/>
    </xf>
    <xf numFmtId="171" fontId="0" fillId="0" borderId="4" xfId="0" applyNumberFormat="1" applyBorder="1" applyAlignment="1">
      <alignment horizontal="right"/>
    </xf>
    <xf numFmtId="171" fontId="0" fillId="0" borderId="13" xfId="0" applyNumberFormat="1" applyBorder="1" applyAlignment="1">
      <alignment horizontal="right"/>
    </xf>
    <xf numFmtId="171" fontId="0" fillId="0" borderId="17" xfId="0" applyNumberFormat="1" applyBorder="1" applyAlignment="1">
      <alignment horizontal="right"/>
    </xf>
    <xf numFmtId="171" fontId="0" fillId="0" borderId="9" xfId="0" applyNumberFormat="1" applyBorder="1" applyAlignment="1">
      <alignment horizontal="right"/>
    </xf>
    <xf numFmtId="171" fontId="0" fillId="0" borderId="18" xfId="0" applyNumberFormat="1" applyBorder="1" applyAlignment="1">
      <alignment horizontal="right"/>
    </xf>
    <xf numFmtId="171" fontId="0" fillId="0" borderId="12" xfId="0" applyNumberFormat="1" applyBorder="1" applyAlignment="1">
      <alignment horizontal="right"/>
    </xf>
    <xf numFmtId="167" fontId="0" fillId="0" borderId="0" xfId="0" applyNumberFormat="1" applyAlignment="1">
      <alignment horizontal="right"/>
    </xf>
    <xf numFmtId="167" fontId="0" fillId="0" borderId="9" xfId="0" applyNumberFormat="1" applyBorder="1" applyAlignment="1">
      <alignment horizontal="right"/>
    </xf>
    <xf numFmtId="171" fontId="0" fillId="0" borderId="6" xfId="0" applyNumberFormat="1" applyBorder="1" applyAlignment="1">
      <alignment horizontal="right"/>
    </xf>
    <xf numFmtId="171" fontId="0" fillId="0" borderId="7" xfId="0" applyNumberFormat="1" applyBorder="1" applyAlignment="1">
      <alignment horizontal="right"/>
    </xf>
    <xf numFmtId="9" fontId="0" fillId="0" borderId="0" xfId="2" applyFont="1" applyBorder="1" applyAlignment="1">
      <alignment horizontal="right"/>
    </xf>
    <xf numFmtId="9" fontId="0" fillId="0" borderId="9" xfId="2" applyFont="1" applyBorder="1" applyAlignment="1">
      <alignment horizontal="right"/>
    </xf>
    <xf numFmtId="9" fontId="0" fillId="0" borderId="11" xfId="2" applyFont="1" applyBorder="1" applyAlignment="1">
      <alignment horizontal="right"/>
    </xf>
    <xf numFmtId="9" fontId="0" fillId="0" borderId="12" xfId="2" applyFont="1" applyBorder="1" applyAlignment="1">
      <alignment horizontal="right"/>
    </xf>
    <xf numFmtId="0" fontId="0" fillId="0" borderId="9" xfId="0" applyBorder="1" applyAlignment="1">
      <alignment horizontal="right"/>
    </xf>
    <xf numFmtId="171" fontId="3" fillId="0" borderId="15" xfId="0" applyNumberFormat="1" applyFont="1" applyBorder="1" applyAlignment="1">
      <alignment horizontal="right"/>
    </xf>
    <xf numFmtId="171" fontId="3" fillId="0" borderId="13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right"/>
    </xf>
    <xf numFmtId="171" fontId="0" fillId="0" borderId="0" xfId="0" applyNumberFormat="1"/>
    <xf numFmtId="9" fontId="0" fillId="0" borderId="15" xfId="2" applyFont="1" applyBorder="1" applyAlignment="1">
      <alignment horizontal="right"/>
    </xf>
    <xf numFmtId="9" fontId="0" fillId="0" borderId="13" xfId="2" applyFont="1" applyBorder="1" applyAlignment="1">
      <alignment horizontal="right"/>
    </xf>
    <xf numFmtId="172" fontId="0" fillId="0" borderId="0" xfId="0" applyNumberFormat="1"/>
    <xf numFmtId="173" fontId="0" fillId="0" borderId="0" xfId="0" applyNumberFormat="1"/>
    <xf numFmtId="0" fontId="4" fillId="2" borderId="0" xfId="0" applyFont="1" applyFill="1" applyAlignment="1">
      <alignment horizontal="center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0.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0.0%"/>
    </dxf>
    <dxf>
      <numFmt numFmtId="1" formatCode="0"/>
    </dxf>
    <dxf>
      <numFmt numFmtId="1" formatCode="0"/>
      <fill>
        <patternFill patternType="solid">
          <fgColor indexed="64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0.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Chart 1: Cross-platform retail providers used</a:t>
            </a:r>
            <a:r>
              <a:rPr lang="en-GB" baseline="0"/>
              <a:t> for news, 2024</a:t>
            </a:r>
            <a:endParaRPr lang="en-GB"/>
          </a:p>
        </c:rich>
      </c:tx>
      <c:layout>
        <c:manualLayout>
          <c:xMode val="edge"/>
          <c:yMode val="edge"/>
          <c:x val="9.843235504652828E-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1.8348659214800948E-2"/>
          <c:y val="5.0459282402032186E-2"/>
          <c:w val="0.95514780835881752"/>
          <c:h val="0.6935552429496196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0-A8B2-4A7B-AD00-3CFA814D9A8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1-A8B2-4A7B-AD00-3CFA814D9A8F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4-A8B2-4A7B-AD00-3CFA814D9A8F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5-A8B2-4A7B-AD00-3CFA814D9A8F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2-A8B2-4A7B-AD00-3CFA814D9A8F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6-A8B2-4A7B-AD00-3CFA814D9A8F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A8B2-4A7B-AD00-3CFA814D9A8F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7-A8B2-4A7B-AD00-3CFA814D9A8F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8-A8B2-4A7B-AD00-3CFA814D9A8F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9-A8B2-4A7B-AD00-3CFA814D9A8F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'Ofcom news consumpt. 2024'!$A$5:$A$24</c:f>
              <c:strCache>
                <c:ptCount val="20"/>
                <c:pt idx="0">
                  <c:v>BBC</c:v>
                </c:pt>
                <c:pt idx="1">
                  <c:v>Meta</c:v>
                </c:pt>
                <c:pt idx="2">
                  <c:v>ITV</c:v>
                </c:pt>
                <c:pt idx="3">
                  <c:v>Google</c:v>
                </c:pt>
                <c:pt idx="4">
                  <c:v>Sky News (Comcast)</c:v>
                </c:pt>
                <c:pt idx="5">
                  <c:v>Channel 4</c:v>
                </c:pt>
                <c:pt idx="6">
                  <c:v>DMG Media</c:v>
                </c:pt>
                <c:pt idx="7">
                  <c:v>News Corp</c:v>
                </c:pt>
                <c:pt idx="8">
                  <c:v>Global Radio</c:v>
                </c:pt>
                <c:pt idx="9">
                  <c:v>X / Twitter</c:v>
                </c:pt>
                <c:pt idx="10">
                  <c:v>Guardian Media Group</c:v>
                </c:pt>
                <c:pt idx="11">
                  <c:v>TikTok</c:v>
                </c:pt>
                <c:pt idx="12">
                  <c:v>Channel 5 (Paramount)</c:v>
                </c:pt>
                <c:pt idx="13">
                  <c:v>Reach</c:v>
                </c:pt>
                <c:pt idx="14">
                  <c:v>Bauer</c:v>
                </c:pt>
                <c:pt idx="15">
                  <c:v>GB News</c:v>
                </c:pt>
                <c:pt idx="16">
                  <c:v>Telegraph Media</c:v>
                </c:pt>
                <c:pt idx="17">
                  <c:v>Lebedev Foundation</c:v>
                </c:pt>
                <c:pt idx="18">
                  <c:v>Nikkei (FT)</c:v>
                </c:pt>
                <c:pt idx="19">
                  <c:v>National World</c:v>
                </c:pt>
              </c:strCache>
            </c:strRef>
          </c:cat>
          <c:val>
            <c:numRef>
              <c:f>'Ofcom news consumpt. 2024'!$B$5:$B$24</c:f>
              <c:numCache>
                <c:formatCode>0%</c:formatCode>
                <c:ptCount val="20"/>
                <c:pt idx="0">
                  <c:v>0.68</c:v>
                </c:pt>
                <c:pt idx="1">
                  <c:v>0.4</c:v>
                </c:pt>
                <c:pt idx="2">
                  <c:v>0.38</c:v>
                </c:pt>
                <c:pt idx="3">
                  <c:v>0.32</c:v>
                </c:pt>
                <c:pt idx="4">
                  <c:v>0.22</c:v>
                </c:pt>
                <c:pt idx="5">
                  <c:v>0.22</c:v>
                </c:pt>
                <c:pt idx="6">
                  <c:v>0.17</c:v>
                </c:pt>
                <c:pt idx="7">
                  <c:v>0.17</c:v>
                </c:pt>
                <c:pt idx="8">
                  <c:v>0.17</c:v>
                </c:pt>
                <c:pt idx="9">
                  <c:v>0.15</c:v>
                </c:pt>
                <c:pt idx="10">
                  <c:v>0.11</c:v>
                </c:pt>
                <c:pt idx="11">
                  <c:v>0.11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0.08</c:v>
                </c:pt>
                <c:pt idx="16">
                  <c:v>0.06</c:v>
                </c:pt>
                <c:pt idx="17">
                  <c:v>0.05</c:v>
                </c:pt>
                <c:pt idx="18">
                  <c:v>0.04</c:v>
                </c:pt>
                <c:pt idx="19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A5-4909-982E-526810952CD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2787840"/>
        <c:axId val="202900224"/>
      </c:barChart>
      <c:catAx>
        <c:axId val="202787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2900224"/>
        <c:crosses val="autoZero"/>
        <c:auto val="1"/>
        <c:lblAlgn val="ctr"/>
        <c:lblOffset val="100"/>
        <c:noMultiLvlLbl val="0"/>
      </c:catAx>
      <c:valAx>
        <c:axId val="202900224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2027878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UK share of search (October 2024)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'Share of search'!$B$2</c:f>
              <c:strCache>
                <c:ptCount val="1"/>
                <c:pt idx="0">
                  <c:v>Share</c:v>
                </c:pt>
              </c:strCache>
            </c:strRef>
          </c:tx>
          <c:invertIfNegative val="0"/>
          <c:dLbls>
            <c:dLbl>
              <c:idx val="0"/>
              <c:spPr/>
              <c:txPr>
                <a:bodyPr/>
                <a:lstStyle/>
                <a:p>
                  <a:pPr>
                    <a:defRPr sz="1400" b="1">
                      <a:solidFill>
                        <a:schemeClr val="bg1"/>
                      </a:solidFill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7D5-4499-A4AC-FB6AC9DA56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'Share of search'!$A$3:$A$7</c:f>
              <c:strCache>
                <c:ptCount val="5"/>
                <c:pt idx="0">
                  <c:v>Google</c:v>
                </c:pt>
                <c:pt idx="1">
                  <c:v>bing</c:v>
                </c:pt>
                <c:pt idx="2">
                  <c:v>Yahoo!</c:v>
                </c:pt>
                <c:pt idx="3">
                  <c:v>DuckDuckGo</c:v>
                </c:pt>
                <c:pt idx="4">
                  <c:v>Other</c:v>
                </c:pt>
              </c:strCache>
            </c:strRef>
          </c:cat>
          <c:val>
            <c:numRef>
              <c:f>'Share of search'!$B$3:$B$7</c:f>
              <c:numCache>
                <c:formatCode>0.0%</c:formatCode>
                <c:ptCount val="5"/>
                <c:pt idx="0">
                  <c:v>0.93640000000000001</c:v>
                </c:pt>
                <c:pt idx="1">
                  <c:v>3.9199999999999999E-2</c:v>
                </c:pt>
                <c:pt idx="2">
                  <c:v>1.3100000000000001E-2</c:v>
                </c:pt>
                <c:pt idx="3">
                  <c:v>6.1000000000000004E-3</c:v>
                </c:pt>
                <c:pt idx="4">
                  <c:v>5.1000000000000004E-3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D5-4499-A4AC-FB6AC9DA56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787520"/>
        <c:axId val="145797504"/>
      </c:barChart>
      <c:catAx>
        <c:axId val="14578752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145797504"/>
        <c:crosses val="autoZero"/>
        <c:auto val="1"/>
        <c:lblAlgn val="ctr"/>
        <c:lblOffset val="100"/>
        <c:noMultiLvlLbl val="0"/>
      </c:catAx>
      <c:valAx>
        <c:axId val="145797504"/>
        <c:scaling>
          <c:orientation val="minMax"/>
        </c:scaling>
        <c:delete val="1"/>
        <c:axPos val="t"/>
        <c:numFmt formatCode="0.0%" sourceLinked="1"/>
        <c:majorTickMark val="out"/>
        <c:minorTickMark val="none"/>
        <c:tickLblPos val="nextTo"/>
        <c:crossAx val="14578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24</xdr:row>
      <xdr:rowOff>104775</xdr:rowOff>
    </xdr:from>
    <xdr:to>
      <xdr:col>6</xdr:col>
      <xdr:colOff>47626</xdr:colOff>
      <xdr:row>43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111391-56C3-431B-AA6F-105C8A375C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</xdr:row>
      <xdr:rowOff>142875</xdr:rowOff>
    </xdr:from>
    <xdr:to>
      <xdr:col>12</xdr:col>
      <xdr:colOff>314325</xdr:colOff>
      <xdr:row>16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Thomas Chivers" id="{2D75F4CF-2C85-41A0-895B-C8324099ABBF}" userId="S::tchiv029@campus.goldsmiths.ac.uk::16670429-7a34-4762-80b9-781b7ed4c52a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A6BE862-93C8-4350-994E-18531C6219A7}" name="Table2" displayName="Table2" ref="A77:H192" totalsRowShown="0" headerRowDxfId="9" dataDxfId="8" headerRowCellStyle="Percent" dataCellStyle="Percent">
  <autoFilter ref="A77:H192" xr:uid="{9A6BE862-93C8-4350-994E-18531C6219A7}"/>
  <sortState xmlns:xlrd2="http://schemas.microsoft.com/office/spreadsheetml/2017/richdata2" ref="A78:H192">
    <sortCondition ref="G77:G192"/>
  </sortState>
  <tableColumns count="8">
    <tableColumn id="1" xr3:uid="{FD9BC647-598A-4686-9B9A-15CDFB96F956}" name="Platform" dataDxfId="7"/>
    <tableColumn id="2" xr3:uid="{37995B7C-12BF-4651-9D7A-98E2759591FA}" name="Total (per crossbreak)" dataDxfId="6"/>
    <tableColumn id="3" xr3:uid="{FA466FD9-4571-43C1-96A0-2FE6B7A9115E}" name="Total %" dataDxfId="5" dataCellStyle="Percent"/>
    <tableColumn id="6" xr3:uid="{24760C22-A393-4438-97C4-3188E5E8CB7E}" name="% of ANY INTERNET" dataDxfId="4" dataCellStyle="Percent">
      <calculatedColumnFormula>Table2[[#This Row],[Total (per crossbreak)]]/$B$68</calculatedColumnFormula>
    </tableColumn>
    <tableColumn id="10" xr3:uid="{9530867E-71EF-452E-A624-F6A5012DD06C}" name="UK pop" dataDxfId="3" dataCellStyle="Comma">
      <calculatedColumnFormula>$E$68*Table2[[#This Row],[% of ANY INTERNET]]</calculatedColumnFormula>
    </tableColumn>
    <tableColumn id="11" xr3:uid="{68A2A9E0-4ABF-4F8B-88F7-BB03FA9EFDDD}" name="UK pop %" dataDxfId="2" dataCellStyle="Percent">
      <calculatedColumnFormula>Table2[[#This Row],[UK pop]]/$B$2</calculatedColumnFormula>
    </tableColumn>
    <tableColumn id="8" xr3:uid="{F3D951AD-E535-42F5-AC6E-58EABE35518F}" name="ANY internet rank" dataDxfId="1" dataCellStyle="Percent"/>
    <tableColumn id="9" xr3:uid="{BF734F85-0BFD-49A9-8BC5-DC7354A2BA93}" name="ANY INTERNET / newspapers collapsed" dataDxfId="0" dataCellStyle="Percent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5" dT="2023-07-13T12:53:53.23" personId="{2D75F4CF-2C85-41A0-895B-C8324099ABBF}" id="{B11027C5-A322-4283-AB0B-1EC993A46082}">
    <text>Quarterly figures available in TV &amp; Radio core data sheet</text>
  </threadedComment>
  <threadedComment ref="K10" dT="2023-07-13T12:54:58.06" personId="{2D75F4CF-2C85-41A0-895B-C8324099ABBF}" id="{84597B7E-3638-4919-909D-865B4B8F51CC}">
    <text>Quarterly figures in TV &amp; Radio core data sheet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ons.gov.uk/peoplepopulationandcommunity/populationandmigration/populationestimates/timeseries/ukpop/pop" TargetMode="External"/><Relationship Id="rId1" Type="http://schemas.openxmlformats.org/officeDocument/2006/relationships/hyperlink" Target="https://www.ofcom.org.uk/media-use-and-attitudes/attitudes-to-news/news-consumption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investor.apple.com/investor-relations/default.aspx" TargetMode="External"/><Relationship Id="rId13" Type="http://schemas.openxmlformats.org/officeDocument/2006/relationships/hyperlink" Target="https://s21.q4cdn.com/399680738/files/doc_financials/2024/q4/Earnings-Presentation-Q4-2024.pdf" TargetMode="External"/><Relationship Id="rId18" Type="http://schemas.openxmlformats.org/officeDocument/2006/relationships/hyperlink" Target="https://microsoft.gcs-web.com/static-files/1c864583-06f7-40cc-a94d-d11400c83cc8" TargetMode="External"/><Relationship Id="rId3" Type="http://schemas.openxmlformats.org/officeDocument/2006/relationships/hyperlink" Target="https://abc.xyz/investor/" TargetMode="External"/><Relationship Id="rId21" Type="http://schemas.openxmlformats.org/officeDocument/2006/relationships/comments" Target="../comments1.xml"/><Relationship Id="rId7" Type="http://schemas.openxmlformats.org/officeDocument/2006/relationships/hyperlink" Target="https://investor.snap.com/financials/sec-filings/default.aspx" TargetMode="External"/><Relationship Id="rId12" Type="http://schemas.openxmlformats.org/officeDocument/2006/relationships/hyperlink" Target="https://abc.xyz/assets/77/51/9841ad5c4fbe85b4440c47a4df8d/goog-10-k-2024.pdf" TargetMode="External"/><Relationship Id="rId17" Type="http://schemas.openxmlformats.org/officeDocument/2006/relationships/hyperlink" Target="https://archive.is/evLAL" TargetMode="External"/><Relationship Id="rId2" Type="http://schemas.openxmlformats.org/officeDocument/2006/relationships/hyperlink" Target="https://ir.aboutamazon.com/quarterly-results/default.aspx" TargetMode="External"/><Relationship Id="rId16" Type="http://schemas.openxmlformats.org/officeDocument/2006/relationships/hyperlink" Target="https://d18rn0p25nwr6d.cloudfront.net/CIK-0001564408/5c4563f0-758b-428b-9274-1e58f51f6095.pdf" TargetMode="External"/><Relationship Id="rId20" Type="http://schemas.openxmlformats.org/officeDocument/2006/relationships/vmlDrawing" Target="../drawings/vmlDrawing1.vml"/><Relationship Id="rId1" Type="http://schemas.openxmlformats.org/officeDocument/2006/relationships/hyperlink" Target="https://www.ofx.com/en-gb/forex-news/historical-exchange-rates/yearly-average-rates/" TargetMode="External"/><Relationship Id="rId6" Type="http://schemas.openxmlformats.org/officeDocument/2006/relationships/hyperlink" Target="https://investor.fb.com/financials/default.aspx" TargetMode="External"/><Relationship Id="rId11" Type="http://schemas.openxmlformats.org/officeDocument/2006/relationships/hyperlink" Target="https://d18rn0p25nwr6d.cloudfront.net/CIK-0000320193/c87043b9-5d89-4717-9f49-c4f9663d0061.pdf" TargetMode="External"/><Relationship Id="rId5" Type="http://schemas.openxmlformats.org/officeDocument/2006/relationships/hyperlink" Target="https://thewaltdisneycompany.com/investor-relations/" TargetMode="External"/><Relationship Id="rId15" Type="http://schemas.openxmlformats.org/officeDocument/2006/relationships/hyperlink" Target="https://s22.q4cdn.com/959853165/files/doc_financials/2024/q4/Q4-24-Website-Financials.xlsx" TargetMode="External"/><Relationship Id="rId10" Type="http://schemas.openxmlformats.org/officeDocument/2006/relationships/hyperlink" Target="https://s2.q4cdn.com/299287126/files/doc_financials/2024/q4/AMZN-Q4-2024-Earnings-Release.pdf" TargetMode="External"/><Relationship Id="rId19" Type="http://schemas.openxmlformats.org/officeDocument/2006/relationships/hyperlink" Target="https://microsoft.gcs-web.com/static-files/1c864583-06f7-40cc-a94d-d11400c83cc8" TargetMode="External"/><Relationship Id="rId4" Type="http://schemas.openxmlformats.org/officeDocument/2006/relationships/hyperlink" Target="https://ir.netflix.net/financials/financial-statements/default.aspx" TargetMode="External"/><Relationship Id="rId9" Type="http://schemas.openxmlformats.org/officeDocument/2006/relationships/hyperlink" Target="https://www.reuters.com/technology/founder-tiktok-owner-bytedance-jumps-top-chinas-rich-list-2024-10-29/" TargetMode="External"/><Relationship Id="rId14" Type="http://schemas.openxmlformats.org/officeDocument/2006/relationships/hyperlink" Target="https://otp.tools.investis.com/clients/us/the_walt_disney_company/SEC/sec-show.aspx?FilingId=17970414&amp;Cik=0001744489&amp;Type=PDF&amp;hasPdf=1" TargetMode="External"/><Relationship Id="rId22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ofcom.org.uk/media-use-and-attitudes/attitudes-to-news/news-consumption/" TargetMode="External"/><Relationship Id="rId3" Type="http://schemas.openxmlformats.org/officeDocument/2006/relationships/hyperlink" Target="https://www.ofcom.org.uk/media-use-and-attitudes/attitudes-to-news/news-consumption/" TargetMode="External"/><Relationship Id="rId7" Type="http://schemas.openxmlformats.org/officeDocument/2006/relationships/hyperlink" Target="https://www.ofcom.org.uk/media-use-and-attitudes/attitudes-to-news/news-consumption/" TargetMode="External"/><Relationship Id="rId2" Type="http://schemas.openxmlformats.org/officeDocument/2006/relationships/hyperlink" Target="https://www.ons.gov.uk/peoplepopulationandcommunity/populationandmigration/populationestimates/timeseries/ukpop/pop" TargetMode="External"/><Relationship Id="rId1" Type="http://schemas.openxmlformats.org/officeDocument/2006/relationships/hyperlink" Target="https://www.ofcom.org.uk/media-use-and-attitudes/attitudes-to-news/news-consumption/" TargetMode="External"/><Relationship Id="rId6" Type="http://schemas.openxmlformats.org/officeDocument/2006/relationships/hyperlink" Target="https://www.ofcom.org.uk/media-use-and-attitudes/attitudes-to-news/news-consumption/" TargetMode="External"/><Relationship Id="rId11" Type="http://schemas.openxmlformats.org/officeDocument/2006/relationships/table" Target="../tables/table1.xml"/><Relationship Id="rId5" Type="http://schemas.openxmlformats.org/officeDocument/2006/relationships/hyperlink" Target="https://reutersinstitute.politics.ox.ac.uk/digital-news-report/2024/united-kingdom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https://www.ofcom.org.uk/media-use-and-attitudes/attitudes-to-news/news-consumption/" TargetMode="External"/><Relationship Id="rId9" Type="http://schemas.openxmlformats.org/officeDocument/2006/relationships/hyperlink" Target="https://www.ofcom.org.uk/media-use-and-attitudes/attitudes-to-news/news-consumption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ons.gov.uk/peoplepopulationandcommunity/populationandmigration/populationestimates/timeseries/ukpop/pop" TargetMode="External"/><Relationship Id="rId2" Type="http://schemas.openxmlformats.org/officeDocument/2006/relationships/hyperlink" Target="https://pressgazette.co.uk/media-audience-and-business-data/media_metrics/most-popular-websites-news-uk-monthly-2/" TargetMode="External"/><Relationship Id="rId1" Type="http://schemas.openxmlformats.org/officeDocument/2006/relationships/hyperlink" Target="https://www.ofcom.org.uk/media-use-and-attitudes/attitudes-to-news/news-consumption/" TargetMode="External"/><Relationship Id="rId4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ofcom.org.uk/research-and-data/data/statistics/stats23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gs.statcounter.com/search-engine-market-share/all/united-kingdom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ov.uk/cma-cases/online-platforms-and-digital-advertising-market-study" TargetMode="External"/><Relationship Id="rId2" Type="http://schemas.openxmlformats.org/officeDocument/2006/relationships/hyperlink" Target="https://www.warc.com/content/feed/uk-ad-spend-grew-88-in-2022-to-reach-348bn/en-GB/8104" TargetMode="External"/><Relationship Id="rId1" Type="http://schemas.openxmlformats.org/officeDocument/2006/relationships/hyperlink" Target="https://adassoc.org.uk/our-work/uk-advertising-reports-36-6bn-spend-in-2023/" TargetMode="External"/><Relationship Id="rId4" Type="http://schemas.openxmlformats.org/officeDocument/2006/relationships/hyperlink" Target="https://www.ofcom.org.uk/siteassets/resources/documents/research-and-data/multi-sector/media-plurality/discussion-media-plurality.pdf?v=32877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20A60-B7CA-44D1-9694-0D5070A42C8B}">
  <dimension ref="A1:N13099"/>
  <sheetViews>
    <sheetView tabSelected="1" workbookViewId="0"/>
  </sheetViews>
  <sheetFormatPr defaultColWidth="9.140625" defaultRowHeight="15" x14ac:dyDescent="0.25"/>
  <cols>
    <col min="1" max="1" width="23.140625" style="70" customWidth="1"/>
    <col min="2" max="4" width="9.140625" style="59"/>
    <col min="5" max="6" width="16.140625" style="59" bestFit="1" customWidth="1"/>
    <col min="7" max="7" width="31.28515625" style="59" bestFit="1" customWidth="1"/>
    <col min="8" max="8" width="11.5703125" style="59" bestFit="1" customWidth="1"/>
    <col min="9" max="9" width="25.7109375" style="59" bestFit="1" customWidth="1"/>
    <col min="10" max="10" width="5" style="59" customWidth="1"/>
    <col min="11" max="11" width="14.28515625" style="59" bestFit="1" customWidth="1"/>
    <col min="12" max="12" width="25.5703125" style="59" customWidth="1"/>
    <col min="13" max="16384" width="9.140625" style="59"/>
  </cols>
  <sheetData>
    <row r="1" spans="1:9" x14ac:dyDescent="0.25">
      <c r="A1" s="7" t="s">
        <v>10</v>
      </c>
      <c r="B1" s="4" t="s">
        <v>203</v>
      </c>
      <c r="G1" s="4" t="s">
        <v>195</v>
      </c>
      <c r="H1" s="2">
        <v>68265200</v>
      </c>
    </row>
    <row r="2" spans="1:9" x14ac:dyDescent="0.25">
      <c r="A2" s="60" t="s">
        <v>206</v>
      </c>
    </row>
    <row r="3" spans="1:9" x14ac:dyDescent="0.25">
      <c r="A3" s="60" t="s">
        <v>159</v>
      </c>
    </row>
    <row r="4" spans="1:9" s="29" customFormat="1" x14ac:dyDescent="0.25">
      <c r="A4" s="61" t="s">
        <v>177</v>
      </c>
      <c r="C4" s="15"/>
      <c r="D4" s="15"/>
    </row>
    <row r="5" spans="1:9" s="29" customFormat="1" x14ac:dyDescent="0.25">
      <c r="A5" s="29" t="s">
        <v>78</v>
      </c>
      <c r="B5" s="8">
        <v>0.68</v>
      </c>
      <c r="C5" s="15"/>
      <c r="D5" s="62"/>
      <c r="E5" s="33"/>
      <c r="G5" s="67" t="s">
        <v>454</v>
      </c>
      <c r="H5" s="59"/>
      <c r="I5" s="59"/>
    </row>
    <row r="6" spans="1:9" s="29" customFormat="1" x14ac:dyDescent="0.25">
      <c r="A6" s="29" t="s">
        <v>110</v>
      </c>
      <c r="B6" s="8">
        <v>0.4</v>
      </c>
      <c r="C6" s="15"/>
      <c r="D6" s="62"/>
      <c r="E6" s="33"/>
      <c r="G6" t="s">
        <v>455</v>
      </c>
      <c r="H6" s="59"/>
      <c r="I6" s="59"/>
    </row>
    <row r="7" spans="1:9" s="29" customFormat="1" x14ac:dyDescent="0.25">
      <c r="A7" s="29" t="s">
        <v>79</v>
      </c>
      <c r="B7" s="8">
        <v>0.38</v>
      </c>
      <c r="C7" s="15"/>
      <c r="D7" s="62"/>
      <c r="E7" s="33"/>
    </row>
    <row r="8" spans="1:9" s="29" customFormat="1" x14ac:dyDescent="0.25">
      <c r="A8" s="29" t="s">
        <v>48</v>
      </c>
      <c r="B8" s="8">
        <v>0.32</v>
      </c>
      <c r="C8" s="15"/>
      <c r="D8" s="62"/>
      <c r="E8" s="33"/>
      <c r="G8" s="61" t="s">
        <v>598</v>
      </c>
      <c r="H8" s="61" t="s">
        <v>368</v>
      </c>
      <c r="I8" s="61" t="s">
        <v>599</v>
      </c>
    </row>
    <row r="9" spans="1:9" s="29" customFormat="1" x14ac:dyDescent="0.25">
      <c r="A9" s="29" t="s">
        <v>160</v>
      </c>
      <c r="B9" s="8">
        <v>0.22</v>
      </c>
      <c r="C9" s="15"/>
      <c r="D9" s="62"/>
      <c r="E9" s="33"/>
      <c r="G9" s="29" t="s">
        <v>456</v>
      </c>
      <c r="H9" s="8">
        <v>0.43022201774889957</v>
      </c>
      <c r="I9" s="2">
        <f>H9*$H$1</f>
        <v>29369192.086032178</v>
      </c>
    </row>
    <row r="10" spans="1:9" s="29" customFormat="1" x14ac:dyDescent="0.25">
      <c r="A10" s="29" t="s">
        <v>82</v>
      </c>
      <c r="B10" s="8">
        <v>0.22</v>
      </c>
      <c r="C10" s="15"/>
      <c r="D10" s="62"/>
      <c r="E10" s="33"/>
      <c r="G10" s="29" t="s">
        <v>17</v>
      </c>
      <c r="H10" s="8">
        <v>0.30184864666414946</v>
      </c>
      <c r="I10" s="2">
        <f t="shared" ref="I10:I28" si="0">H10*$H$1</f>
        <v>20605758.234257497</v>
      </c>
    </row>
    <row r="11" spans="1:9" s="29" customFormat="1" x14ac:dyDescent="0.25">
      <c r="A11" s="29" t="s">
        <v>161</v>
      </c>
      <c r="B11" s="8">
        <v>0.17</v>
      </c>
      <c r="C11" s="15"/>
      <c r="D11" s="62"/>
      <c r="E11" s="33"/>
      <c r="G11" s="29" t="s">
        <v>596</v>
      </c>
      <c r="H11" s="8">
        <v>0.29597463079107705</v>
      </c>
      <c r="I11" s="2">
        <f t="shared" si="0"/>
        <v>20204767.365879033</v>
      </c>
    </row>
    <row r="12" spans="1:9" s="29" customFormat="1" x14ac:dyDescent="0.25">
      <c r="A12" s="29" t="s">
        <v>162</v>
      </c>
      <c r="B12" s="8">
        <v>0.17</v>
      </c>
      <c r="C12" s="15"/>
      <c r="D12" s="62"/>
      <c r="E12" s="33"/>
      <c r="G12" s="29" t="s">
        <v>478</v>
      </c>
      <c r="H12" s="8">
        <v>0.22590077516901366</v>
      </c>
      <c r="I12" s="2">
        <f t="shared" si="0"/>
        <v>15421161.597067751</v>
      </c>
    </row>
    <row r="13" spans="1:9" s="29" customFormat="1" x14ac:dyDescent="0.25">
      <c r="A13" s="29" t="s">
        <v>163</v>
      </c>
      <c r="B13" s="8">
        <v>0.17</v>
      </c>
      <c r="C13" s="15"/>
      <c r="D13" s="62"/>
      <c r="E13" s="33"/>
      <c r="G13" s="29" t="s">
        <v>66</v>
      </c>
      <c r="H13" s="8">
        <v>0.18758299604944481</v>
      </c>
      <c r="I13" s="2">
        <f t="shared" si="0"/>
        <v>12805390.741914559</v>
      </c>
    </row>
    <row r="14" spans="1:9" s="29" customFormat="1" x14ac:dyDescent="0.25">
      <c r="A14" s="29" t="s">
        <v>194</v>
      </c>
      <c r="B14" s="8">
        <v>0.15</v>
      </c>
      <c r="C14" s="15"/>
      <c r="D14" s="62"/>
      <c r="E14" s="33"/>
      <c r="G14" s="29" t="s">
        <v>604</v>
      </c>
      <c r="H14" s="8">
        <v>0.18677730844536747</v>
      </c>
      <c r="I14" s="2">
        <f t="shared" si="0"/>
        <v>12750390.316484699</v>
      </c>
    </row>
    <row r="15" spans="1:9" s="29" customFormat="1" x14ac:dyDescent="0.25">
      <c r="A15" s="29" t="s">
        <v>165</v>
      </c>
      <c r="B15" s="8">
        <v>0.11</v>
      </c>
      <c r="C15" s="15"/>
      <c r="D15" s="62"/>
      <c r="E15" s="33"/>
      <c r="G15" s="29" t="s">
        <v>605</v>
      </c>
      <c r="H15" s="8">
        <v>0.18304544983401444</v>
      </c>
      <c r="I15" s="2">
        <f t="shared" si="0"/>
        <v>12495634.242008962</v>
      </c>
    </row>
    <row r="16" spans="1:9" s="29" customFormat="1" x14ac:dyDescent="0.25">
      <c r="A16" s="29" t="s">
        <v>20</v>
      </c>
      <c r="B16" s="8">
        <v>0.11</v>
      </c>
      <c r="C16" s="15"/>
      <c r="D16" s="62"/>
      <c r="E16" s="33"/>
      <c r="G16" s="29" t="s">
        <v>278</v>
      </c>
      <c r="H16" s="8">
        <v>0.18137034053148676</v>
      </c>
      <c r="I16" s="2">
        <f t="shared" si="0"/>
        <v>12381282.570450051</v>
      </c>
    </row>
    <row r="17" spans="1:9" s="29" customFormat="1" x14ac:dyDescent="0.25">
      <c r="A17" s="29" t="s">
        <v>164</v>
      </c>
      <c r="B17" s="8">
        <v>0.1</v>
      </c>
      <c r="C17" s="15"/>
      <c r="D17" s="62"/>
      <c r="E17" s="33"/>
      <c r="G17" s="29" t="s">
        <v>59</v>
      </c>
      <c r="H17" s="8">
        <v>0.18095137489757251</v>
      </c>
      <c r="I17" s="2">
        <f t="shared" si="0"/>
        <v>12352681.797657767</v>
      </c>
    </row>
    <row r="18" spans="1:9" s="29" customFormat="1" x14ac:dyDescent="0.25">
      <c r="A18" s="29" t="s">
        <v>109</v>
      </c>
      <c r="B18" s="8">
        <v>0.1</v>
      </c>
      <c r="C18" s="15"/>
      <c r="D18" s="62"/>
      <c r="E18" s="33"/>
      <c r="G18" s="29" t="s">
        <v>194</v>
      </c>
      <c r="H18" s="8">
        <v>0.14979122284355245</v>
      </c>
      <c r="I18" s="2">
        <f t="shared" si="0"/>
        <v>10225527.785659676</v>
      </c>
    </row>
    <row r="19" spans="1:9" s="29" customFormat="1" x14ac:dyDescent="0.25">
      <c r="A19" s="29" t="s">
        <v>167</v>
      </c>
      <c r="B19" s="8">
        <v>0.1</v>
      </c>
      <c r="C19" s="15"/>
      <c r="D19" s="62"/>
      <c r="E19" s="33"/>
      <c r="G19" s="29" t="s">
        <v>58</v>
      </c>
      <c r="H19" s="8">
        <v>0.14477875653322578</v>
      </c>
      <c r="I19" s="2">
        <f t="shared" si="0"/>
        <v>9883350.7704919651</v>
      </c>
    </row>
    <row r="20" spans="1:9" s="29" customFormat="1" x14ac:dyDescent="0.25">
      <c r="A20" s="29" t="s">
        <v>158</v>
      </c>
      <c r="B20" s="8">
        <v>0.08</v>
      </c>
      <c r="D20" s="62"/>
      <c r="E20" s="33"/>
      <c r="G20" s="29" t="s">
        <v>82</v>
      </c>
      <c r="H20" s="8">
        <v>0.14204809388617878</v>
      </c>
      <c r="I20" s="2">
        <f t="shared" si="0"/>
        <v>9696941.5387587715</v>
      </c>
    </row>
    <row r="21" spans="1:9" s="29" customFormat="1" x14ac:dyDescent="0.25">
      <c r="A21" s="29" t="s">
        <v>168</v>
      </c>
      <c r="B21" s="8">
        <v>0.06</v>
      </c>
      <c r="C21" s="15"/>
      <c r="D21" s="62"/>
      <c r="E21" s="33"/>
      <c r="G21" s="29" t="s">
        <v>283</v>
      </c>
      <c r="H21" s="8">
        <v>0.13927287532860164</v>
      </c>
      <c r="I21" s="2">
        <f t="shared" si="0"/>
        <v>9507490.6888820566</v>
      </c>
    </row>
    <row r="22" spans="1:9" s="29" customFormat="1" x14ac:dyDescent="0.25">
      <c r="A22" s="29" t="s">
        <v>169</v>
      </c>
      <c r="B22" s="8">
        <v>0.05</v>
      </c>
      <c r="C22" s="15"/>
      <c r="D22" s="62"/>
      <c r="E22" s="33"/>
      <c r="G22" s="29" t="s">
        <v>602</v>
      </c>
      <c r="H22" s="8">
        <v>0.13</v>
      </c>
      <c r="I22" s="2">
        <f t="shared" si="0"/>
        <v>8874476</v>
      </c>
    </row>
    <row r="23" spans="1:9" s="29" customFormat="1" x14ac:dyDescent="0.25">
      <c r="A23" s="29" t="s">
        <v>632</v>
      </c>
      <c r="B23" s="8">
        <v>0.04</v>
      </c>
      <c r="C23" s="15"/>
      <c r="D23" s="62"/>
      <c r="E23" s="33"/>
      <c r="G23" s="29" t="s">
        <v>597</v>
      </c>
      <c r="H23" s="8">
        <v>0.11758516033930114</v>
      </c>
      <c r="I23" s="2">
        <f t="shared" si="0"/>
        <v>8026974.4875944601</v>
      </c>
    </row>
    <row r="24" spans="1:9" s="29" customFormat="1" x14ac:dyDescent="0.25">
      <c r="A24" s="29" t="s">
        <v>633</v>
      </c>
      <c r="B24" s="8">
        <v>0.01</v>
      </c>
      <c r="C24" s="15"/>
      <c r="D24" s="62"/>
      <c r="E24" s="33"/>
      <c r="G24" s="29" t="s">
        <v>600</v>
      </c>
      <c r="H24" s="8">
        <v>0.11642376735729916</v>
      </c>
      <c r="I24" s="2">
        <f t="shared" si="0"/>
        <v>7947691.7633994985</v>
      </c>
    </row>
    <row r="25" spans="1:9" s="29" customFormat="1" x14ac:dyDescent="0.25">
      <c r="B25" s="15"/>
      <c r="C25" s="15"/>
      <c r="D25" s="62"/>
      <c r="E25" s="33"/>
      <c r="G25" s="29" t="s">
        <v>20</v>
      </c>
      <c r="H25" s="8">
        <v>0.11386361667986453</v>
      </c>
      <c r="I25" s="2">
        <f t="shared" si="0"/>
        <v>7772922.5653742878</v>
      </c>
    </row>
    <row r="26" spans="1:9" s="29" customFormat="1" x14ac:dyDescent="0.25">
      <c r="A26" s="63"/>
      <c r="G26" s="29" t="s">
        <v>603</v>
      </c>
      <c r="H26" s="8">
        <v>0.1</v>
      </c>
      <c r="I26" s="2">
        <f t="shared" si="0"/>
        <v>6826520</v>
      </c>
    </row>
    <row r="27" spans="1:9" s="29" customFormat="1" x14ac:dyDescent="0.25">
      <c r="G27" s="29" t="s">
        <v>529</v>
      </c>
      <c r="H27" s="8">
        <v>9.5659586032360314E-2</v>
      </c>
      <c r="I27" s="2">
        <f t="shared" si="0"/>
        <v>6530220.7724162834</v>
      </c>
    </row>
    <row r="28" spans="1:9" s="29" customFormat="1" x14ac:dyDescent="0.25">
      <c r="G28" s="29" t="s">
        <v>566</v>
      </c>
      <c r="H28" s="8">
        <v>8.8749727358868213E-2</v>
      </c>
      <c r="I28" s="2">
        <f t="shared" si="0"/>
        <v>6058517.8880986106</v>
      </c>
    </row>
    <row r="29" spans="1:9" s="29" customFormat="1" x14ac:dyDescent="0.25"/>
    <row r="30" spans="1:9" s="29" customFormat="1" x14ac:dyDescent="0.25"/>
    <row r="31" spans="1:9" s="29" customFormat="1" x14ac:dyDescent="0.25"/>
    <row r="32" spans="1:9" s="29" customFormat="1" x14ac:dyDescent="0.25">
      <c r="C32" s="15"/>
      <c r="D32" s="15"/>
    </row>
    <row r="33" spans="1:14" s="29" customFormat="1" x14ac:dyDescent="0.25">
      <c r="C33" s="15"/>
      <c r="D33" s="15"/>
    </row>
    <row r="34" spans="1:14" s="29" customFormat="1" x14ac:dyDescent="0.25">
      <c r="C34" s="15"/>
      <c r="D34" s="15"/>
    </row>
    <row r="35" spans="1:14" s="29" customFormat="1" x14ac:dyDescent="0.25">
      <c r="C35" s="15"/>
      <c r="D35" s="15"/>
    </row>
    <row r="36" spans="1:14" s="29" customFormat="1" x14ac:dyDescent="0.25">
      <c r="C36" s="15"/>
      <c r="D36" s="15"/>
    </row>
    <row r="37" spans="1:14" s="29" customFormat="1" x14ac:dyDescent="0.25">
      <c r="C37" s="15"/>
      <c r="D37" s="15"/>
    </row>
    <row r="38" spans="1:14" s="29" customFormat="1" x14ac:dyDescent="0.25">
      <c r="C38" s="15"/>
      <c r="D38" s="15"/>
    </row>
    <row r="39" spans="1:14" s="29" customFormat="1" x14ac:dyDescent="0.25">
      <c r="C39" s="15"/>
      <c r="D39" s="15"/>
    </row>
    <row r="40" spans="1:14" s="29" customFormat="1" x14ac:dyDescent="0.25">
      <c r="C40" s="15"/>
      <c r="D40" s="15"/>
    </row>
    <row r="41" spans="1:14" s="29" customFormat="1" x14ac:dyDescent="0.25">
      <c r="C41" s="15"/>
      <c r="D41" s="15"/>
    </row>
    <row r="42" spans="1:14" customFormat="1" x14ac:dyDescent="0.25">
      <c r="A42" s="64"/>
      <c r="K42" s="59"/>
      <c r="L42" s="59"/>
      <c r="M42" s="59"/>
      <c r="N42" s="59"/>
    </row>
    <row r="43" spans="1:14" customFormat="1" x14ac:dyDescent="0.25">
      <c r="A43" s="65"/>
      <c r="B43" s="1"/>
      <c r="K43" s="59"/>
      <c r="L43" s="59"/>
      <c r="M43" s="59"/>
      <c r="N43" s="59"/>
    </row>
    <row r="44" spans="1:14" s="1" customFormat="1" x14ac:dyDescent="0.25">
      <c r="A44" s="65"/>
      <c r="B44" s="29"/>
      <c r="F44" s="29"/>
      <c r="G44" s="29"/>
      <c r="H44" s="29" t="s">
        <v>7</v>
      </c>
      <c r="I44" s="29"/>
    </row>
    <row r="45" spans="1:14" s="15" customFormat="1" x14ac:dyDescent="0.25">
      <c r="A45" s="65"/>
      <c r="B45" t="s">
        <v>171</v>
      </c>
      <c r="F45" s="29"/>
      <c r="G45" s="29" t="s">
        <v>435</v>
      </c>
      <c r="H45" s="29">
        <v>5466</v>
      </c>
      <c r="I45" s="29"/>
    </row>
    <row r="46" spans="1:14" s="15" customFormat="1" x14ac:dyDescent="0.25">
      <c r="F46" s="29"/>
      <c r="G46" s="29" t="s">
        <v>255</v>
      </c>
      <c r="H46" s="29">
        <v>3271.0110870292701</v>
      </c>
      <c r="I46" s="29"/>
    </row>
    <row r="47" spans="1:14" s="15" customFormat="1" x14ac:dyDescent="0.25">
      <c r="F47" s="29"/>
      <c r="G47" s="29" t="s">
        <v>7</v>
      </c>
      <c r="H47" s="29">
        <v>5297.1647800000101</v>
      </c>
      <c r="I47" s="29"/>
    </row>
    <row r="48" spans="1:14" s="15" customFormat="1" x14ac:dyDescent="0.25">
      <c r="F48" s="29" t="s">
        <v>601</v>
      </c>
      <c r="G48" s="29" t="s">
        <v>456</v>
      </c>
      <c r="H48" s="29">
        <v>2278.9569200000101</v>
      </c>
      <c r="I48" s="8">
        <f t="shared" ref="I48:I60" si="1">H48/$H$47</f>
        <v>0.43022201774889957</v>
      </c>
    </row>
    <row r="49" spans="6:9" s="15" customFormat="1" x14ac:dyDescent="0.25">
      <c r="F49" s="29" t="s">
        <v>601</v>
      </c>
      <c r="G49" s="29" t="s">
        <v>17</v>
      </c>
      <c r="H49" s="29">
        <v>1598.94202</v>
      </c>
      <c r="I49" s="8">
        <f t="shared" si="1"/>
        <v>0.30184864666414946</v>
      </c>
    </row>
    <row r="50" spans="6:9" s="15" customFormat="1" x14ac:dyDescent="0.25">
      <c r="F50" s="29" t="s">
        <v>601</v>
      </c>
      <c r="G50" t="s">
        <v>596</v>
      </c>
      <c r="H50" s="148">
        <v>1567.8263899999999</v>
      </c>
      <c r="I50" s="8">
        <f t="shared" si="1"/>
        <v>0.29597463079107705</v>
      </c>
    </row>
    <row r="51" spans="6:9" s="15" customFormat="1" x14ac:dyDescent="0.25">
      <c r="F51" s="29" t="s">
        <v>601</v>
      </c>
      <c r="G51" s="15" t="s">
        <v>478</v>
      </c>
      <c r="H51" s="29">
        <v>1196.63363</v>
      </c>
      <c r="I51" s="8">
        <f t="shared" si="1"/>
        <v>0.22590077516901366</v>
      </c>
    </row>
    <row r="52" spans="6:9" s="15" customFormat="1" x14ac:dyDescent="0.25">
      <c r="F52" s="29" t="s">
        <v>601</v>
      </c>
      <c r="G52" s="68" t="s">
        <v>66</v>
      </c>
      <c r="H52" s="29">
        <v>993.65804000000003</v>
      </c>
      <c r="I52" s="8">
        <f t="shared" si="1"/>
        <v>0.18758299604944481</v>
      </c>
    </row>
    <row r="53" spans="6:9" s="15" customFormat="1" x14ac:dyDescent="0.25">
      <c r="F53" s="29" t="s">
        <v>601</v>
      </c>
      <c r="G53" s="15" t="s">
        <v>466</v>
      </c>
      <c r="H53" s="29">
        <v>989.39017999999896</v>
      </c>
      <c r="I53" s="8">
        <f t="shared" si="1"/>
        <v>0.18677730844536747</v>
      </c>
    </row>
    <row r="54" spans="6:9" s="15" customFormat="1" x14ac:dyDescent="0.25">
      <c r="F54" s="29" t="s">
        <v>601</v>
      </c>
      <c r="G54" s="15" t="s">
        <v>467</v>
      </c>
      <c r="H54" s="29">
        <v>969.62190999999996</v>
      </c>
      <c r="I54" s="8">
        <f t="shared" si="1"/>
        <v>0.18304544983401444</v>
      </c>
    </row>
    <row r="55" spans="6:9" s="15" customFormat="1" x14ac:dyDescent="0.25">
      <c r="F55" s="1" t="s">
        <v>601</v>
      </c>
      <c r="G55" t="s">
        <v>278</v>
      </c>
      <c r="H55" s="29">
        <v>960.74857999999995</v>
      </c>
      <c r="I55" s="8">
        <f t="shared" si="1"/>
        <v>0.18137034053148676</v>
      </c>
    </row>
    <row r="56" spans="6:9" s="15" customFormat="1" x14ac:dyDescent="0.25">
      <c r="F56" s="15" t="s">
        <v>601</v>
      </c>
      <c r="G56" s="29" t="s">
        <v>59</v>
      </c>
      <c r="H56" s="29">
        <v>958.52924999999902</v>
      </c>
      <c r="I56" s="8">
        <f t="shared" si="1"/>
        <v>0.18095137489757251</v>
      </c>
    </row>
    <row r="57" spans="6:9" s="15" customFormat="1" x14ac:dyDescent="0.25">
      <c r="F57" s="15" t="s">
        <v>601</v>
      </c>
      <c r="G57" t="s">
        <v>194</v>
      </c>
      <c r="H57" s="29">
        <v>793.46878999999899</v>
      </c>
      <c r="I57" s="8">
        <f t="shared" si="1"/>
        <v>0.14979122284355245</v>
      </c>
    </row>
    <row r="58" spans="6:9" s="15" customFormat="1" x14ac:dyDescent="0.25">
      <c r="F58" s="15" t="s">
        <v>601</v>
      </c>
      <c r="G58" s="29" t="s">
        <v>58</v>
      </c>
      <c r="H58" s="29">
        <v>766.91692999999998</v>
      </c>
      <c r="I58" s="8">
        <f t="shared" si="1"/>
        <v>0.14477875653322578</v>
      </c>
    </row>
    <row r="59" spans="6:9" s="15" customFormat="1" x14ac:dyDescent="0.25">
      <c r="F59" s="15" t="s">
        <v>601</v>
      </c>
      <c r="G59" s="15" t="s">
        <v>82</v>
      </c>
      <c r="H59" s="29">
        <v>752.45216000000096</v>
      </c>
      <c r="I59" s="8">
        <f t="shared" si="1"/>
        <v>0.14204809388617878</v>
      </c>
    </row>
    <row r="60" spans="6:9" s="15" customFormat="1" x14ac:dyDescent="0.25">
      <c r="F60" s="15" t="s">
        <v>601</v>
      </c>
      <c r="G60" s="29" t="s">
        <v>283</v>
      </c>
      <c r="H60" s="29">
        <v>737.75137000000097</v>
      </c>
      <c r="I60" s="8">
        <f t="shared" si="1"/>
        <v>0.13927287532860164</v>
      </c>
    </row>
    <row r="61" spans="6:9" s="15" customFormat="1" x14ac:dyDescent="0.25">
      <c r="G61" s="29" t="s">
        <v>602</v>
      </c>
      <c r="H61" s="29"/>
      <c r="I61" s="8">
        <v>0.13</v>
      </c>
    </row>
    <row r="62" spans="6:9" s="15" customFormat="1" x14ac:dyDescent="0.25">
      <c r="F62" s="15" t="s">
        <v>601</v>
      </c>
      <c r="G62" s="15" t="s">
        <v>597</v>
      </c>
      <c r="H62" s="29">
        <v>622.86797000000001</v>
      </c>
      <c r="I62" s="8">
        <f>H62/$H$47</f>
        <v>0.11758516033930114</v>
      </c>
    </row>
    <row r="63" spans="6:9" s="15" customFormat="1" x14ac:dyDescent="0.25">
      <c r="F63" s="15" t="s">
        <v>601</v>
      </c>
      <c r="G63" s="15" t="s">
        <v>600</v>
      </c>
      <c r="H63" s="29">
        <v>616.71587999999997</v>
      </c>
      <c r="I63" s="8">
        <f>H63/$H$47</f>
        <v>0.11642376735729916</v>
      </c>
    </row>
    <row r="64" spans="6:9" s="15" customFormat="1" x14ac:dyDescent="0.25">
      <c r="F64" s="15" t="s">
        <v>601</v>
      </c>
      <c r="G64" s="29" t="s">
        <v>20</v>
      </c>
      <c r="H64" s="29">
        <v>603.15434000000005</v>
      </c>
      <c r="I64" s="8">
        <f>H64/$H$47</f>
        <v>0.11386361667986453</v>
      </c>
    </row>
    <row r="65" spans="7:9" s="15" customFormat="1" x14ac:dyDescent="0.25">
      <c r="G65" s="29" t="s">
        <v>603</v>
      </c>
      <c r="H65" s="29"/>
      <c r="I65" s="8">
        <v>0.1</v>
      </c>
    </row>
    <row r="66" spans="7:9" s="15" customFormat="1" x14ac:dyDescent="0.25">
      <c r="G66" t="s">
        <v>529</v>
      </c>
      <c r="H66" s="29">
        <v>506.72458999999998</v>
      </c>
      <c r="I66" s="8">
        <f t="shared" ref="I66:I129" si="2">H66/$H$47</f>
        <v>9.5659586032360314E-2</v>
      </c>
    </row>
    <row r="67" spans="7:9" s="15" customFormat="1" x14ac:dyDescent="0.25">
      <c r="G67" t="s">
        <v>566</v>
      </c>
      <c r="H67" s="29">
        <v>470.12193000000002</v>
      </c>
      <c r="I67" s="8">
        <f t="shared" si="2"/>
        <v>8.8749727358868213E-2</v>
      </c>
    </row>
    <row r="68" spans="7:9" s="15" customFormat="1" x14ac:dyDescent="0.25">
      <c r="G68" s="29" t="s">
        <v>457</v>
      </c>
      <c r="H68" s="29">
        <v>418.67986000000002</v>
      </c>
      <c r="I68" s="8">
        <f t="shared" si="2"/>
        <v>7.9038481411937353E-2</v>
      </c>
    </row>
    <row r="69" spans="7:9" s="15" customFormat="1" x14ac:dyDescent="0.25">
      <c r="G69" t="s">
        <v>531</v>
      </c>
      <c r="H69" s="148">
        <v>398.47683000000001</v>
      </c>
      <c r="I69" s="8">
        <f t="shared" si="2"/>
        <v>7.52245487066006E-2</v>
      </c>
    </row>
    <row r="70" spans="7:9" s="15" customFormat="1" x14ac:dyDescent="0.25">
      <c r="G70" s="68" t="s">
        <v>528</v>
      </c>
      <c r="H70" s="29">
        <v>384.76191</v>
      </c>
      <c r="I70" s="8">
        <f t="shared" si="2"/>
        <v>7.2635442917069165E-2</v>
      </c>
    </row>
    <row r="71" spans="7:9" s="15" customFormat="1" x14ac:dyDescent="0.25">
      <c r="G71" s="15" t="s">
        <v>464</v>
      </c>
      <c r="H71" s="29">
        <v>348.64093000000003</v>
      </c>
      <c r="I71" s="8">
        <f t="shared" si="2"/>
        <v>6.5816515906080494E-2</v>
      </c>
    </row>
    <row r="72" spans="7:9" s="15" customFormat="1" x14ac:dyDescent="0.25">
      <c r="G72" s="15" t="s">
        <v>81</v>
      </c>
      <c r="H72" s="29">
        <v>339.74795999999998</v>
      </c>
      <c r="I72" s="8">
        <f t="shared" si="2"/>
        <v>6.41376989597819E-2</v>
      </c>
    </row>
    <row r="73" spans="7:9" s="15" customFormat="1" x14ac:dyDescent="0.25">
      <c r="G73" s="29" t="s">
        <v>292</v>
      </c>
      <c r="H73" s="29">
        <v>334.47336000000001</v>
      </c>
      <c r="I73" s="8">
        <f t="shared" si="2"/>
        <v>6.3141958744201906E-2</v>
      </c>
    </row>
    <row r="74" spans="7:9" s="15" customFormat="1" x14ac:dyDescent="0.25">
      <c r="G74" s="15" t="s">
        <v>9</v>
      </c>
      <c r="H74" s="29">
        <v>333.61885999999998</v>
      </c>
      <c r="I74" s="8">
        <f t="shared" si="2"/>
        <v>6.2980646035330504E-2</v>
      </c>
    </row>
    <row r="75" spans="7:9" s="15" customFormat="1" x14ac:dyDescent="0.25">
      <c r="G75" t="s">
        <v>572</v>
      </c>
      <c r="H75" s="29">
        <v>333.36070999999998</v>
      </c>
      <c r="I75" s="8">
        <f t="shared" si="2"/>
        <v>6.2931912418250149E-2</v>
      </c>
    </row>
    <row r="76" spans="7:9" s="15" customFormat="1" x14ac:dyDescent="0.25">
      <c r="G76" t="s">
        <v>57</v>
      </c>
      <c r="H76" s="29">
        <v>315.43716999999998</v>
      </c>
      <c r="I76" s="8">
        <f t="shared" si="2"/>
        <v>5.9548302365628768E-2</v>
      </c>
    </row>
    <row r="77" spans="7:9" s="15" customFormat="1" x14ac:dyDescent="0.25">
      <c r="G77" s="29" t="s">
        <v>300</v>
      </c>
      <c r="H77" s="29">
        <v>310.94157999999999</v>
      </c>
      <c r="I77" s="8">
        <f t="shared" si="2"/>
        <v>5.8699623839151061E-2</v>
      </c>
    </row>
    <row r="78" spans="7:9" s="15" customFormat="1" x14ac:dyDescent="0.25">
      <c r="G78" t="s">
        <v>544</v>
      </c>
      <c r="H78" s="29">
        <v>305.92268999999999</v>
      </c>
      <c r="I78" s="8">
        <f t="shared" si="2"/>
        <v>5.7752156616883536E-2</v>
      </c>
    </row>
    <row r="79" spans="7:9" s="15" customFormat="1" x14ac:dyDescent="0.25">
      <c r="G79" s="29" t="s">
        <v>573</v>
      </c>
      <c r="H79" s="29">
        <v>304.47291999999999</v>
      </c>
      <c r="I79" s="8">
        <f t="shared" si="2"/>
        <v>5.7478468698872423E-2</v>
      </c>
    </row>
    <row r="80" spans="7:9" s="15" customFormat="1" x14ac:dyDescent="0.25">
      <c r="G80" s="68" t="s">
        <v>60</v>
      </c>
      <c r="H80" s="29">
        <v>297.72046</v>
      </c>
      <c r="I80" s="8">
        <f t="shared" si="2"/>
        <v>5.6203737728543805E-2</v>
      </c>
    </row>
    <row r="81" spans="7:9" s="15" customFormat="1" x14ac:dyDescent="0.25">
      <c r="G81" s="15" t="s">
        <v>158</v>
      </c>
      <c r="H81" s="29">
        <v>276.38125000000002</v>
      </c>
      <c r="I81" s="8">
        <f t="shared" si="2"/>
        <v>5.2175316698379069E-2</v>
      </c>
    </row>
    <row r="82" spans="7:9" s="15" customFormat="1" x14ac:dyDescent="0.25">
      <c r="G82" s="15" t="s">
        <v>583</v>
      </c>
      <c r="H82" s="29">
        <v>254.34666999999999</v>
      </c>
      <c r="I82" s="8">
        <f t="shared" si="2"/>
        <v>4.8015623557777921E-2</v>
      </c>
    </row>
    <row r="83" spans="7:9" s="15" customFormat="1" x14ac:dyDescent="0.25">
      <c r="G83" s="15" t="s">
        <v>1</v>
      </c>
      <c r="H83" s="29">
        <v>253.58920000000001</v>
      </c>
      <c r="I83" s="8">
        <f t="shared" si="2"/>
        <v>4.7872628194888724E-2</v>
      </c>
    </row>
    <row r="84" spans="7:9" s="15" customFormat="1" x14ac:dyDescent="0.25">
      <c r="G84" s="68" t="s">
        <v>61</v>
      </c>
      <c r="H84" s="29">
        <v>243.16163</v>
      </c>
      <c r="I84" s="8">
        <f t="shared" si="2"/>
        <v>4.5904109103436189E-2</v>
      </c>
    </row>
    <row r="85" spans="7:9" s="15" customFormat="1" x14ac:dyDescent="0.25">
      <c r="G85" s="15" t="s">
        <v>577</v>
      </c>
      <c r="H85" s="29">
        <v>242.60766000000001</v>
      </c>
      <c r="I85" s="8">
        <f t="shared" si="2"/>
        <v>4.5799530517908402E-2</v>
      </c>
    </row>
    <row r="86" spans="7:9" s="15" customFormat="1" x14ac:dyDescent="0.25">
      <c r="G86" s="15" t="s">
        <v>480</v>
      </c>
      <c r="H86" s="29">
        <v>239.22506000000001</v>
      </c>
      <c r="I86" s="8">
        <f t="shared" si="2"/>
        <v>4.5160962502661578E-2</v>
      </c>
    </row>
    <row r="87" spans="7:9" s="15" customFormat="1" x14ac:dyDescent="0.25">
      <c r="G87" s="15" t="s">
        <v>87</v>
      </c>
      <c r="H87" s="29">
        <v>237.08606</v>
      </c>
      <c r="I87" s="8">
        <f t="shared" si="2"/>
        <v>4.4757161584843046E-2</v>
      </c>
    </row>
    <row r="88" spans="7:9" s="15" customFormat="1" x14ac:dyDescent="0.25">
      <c r="G88" s="15" t="s">
        <v>500</v>
      </c>
      <c r="H88" s="29">
        <v>231.84734</v>
      </c>
      <c r="I88" s="8">
        <f t="shared" si="2"/>
        <v>4.3768194804013547E-2</v>
      </c>
    </row>
    <row r="89" spans="7:9" s="15" customFormat="1" x14ac:dyDescent="0.25">
      <c r="G89" s="15" t="s">
        <v>11</v>
      </c>
      <c r="H89" s="29">
        <v>223.50545</v>
      </c>
      <c r="I89" s="8">
        <f t="shared" si="2"/>
        <v>4.2193410868370147E-2</v>
      </c>
    </row>
    <row r="90" spans="7:9" s="15" customFormat="1" x14ac:dyDescent="0.25">
      <c r="G90" s="15" t="s">
        <v>471</v>
      </c>
      <c r="H90" s="29">
        <v>219.82923</v>
      </c>
      <c r="I90" s="8">
        <f t="shared" si="2"/>
        <v>4.1499413201187899E-2</v>
      </c>
    </row>
    <row r="91" spans="7:9" s="15" customFormat="1" x14ac:dyDescent="0.25">
      <c r="G91" t="s">
        <v>546</v>
      </c>
      <c r="H91" s="29">
        <v>215.11565999999999</v>
      </c>
      <c r="I91" s="8">
        <f t="shared" si="2"/>
        <v>4.0609584359578781E-2</v>
      </c>
    </row>
    <row r="92" spans="7:9" s="15" customFormat="1" x14ac:dyDescent="0.25">
      <c r="G92" t="s">
        <v>567</v>
      </c>
      <c r="H92" s="29">
        <v>206.10379</v>
      </c>
      <c r="I92" s="8">
        <f t="shared" si="2"/>
        <v>3.8908321443608104E-2</v>
      </c>
    </row>
    <row r="93" spans="7:9" s="15" customFormat="1" x14ac:dyDescent="0.25">
      <c r="G93" t="s">
        <v>135</v>
      </c>
      <c r="H93" s="29">
        <v>204.49170000000001</v>
      </c>
      <c r="I93" s="8">
        <f t="shared" si="2"/>
        <v>3.8603990718219572E-2</v>
      </c>
    </row>
    <row r="94" spans="7:9" s="15" customFormat="1" x14ac:dyDescent="0.25">
      <c r="G94" s="29" t="s">
        <v>532</v>
      </c>
      <c r="H94" s="29">
        <v>196.81482</v>
      </c>
      <c r="I94" s="8">
        <f t="shared" si="2"/>
        <v>3.7154747525146768E-2</v>
      </c>
    </row>
    <row r="95" spans="7:9" s="15" customFormat="1" x14ac:dyDescent="0.25">
      <c r="G95" s="15" t="s">
        <v>83</v>
      </c>
      <c r="H95" s="29">
        <v>195.10962000000001</v>
      </c>
      <c r="I95" s="8">
        <f t="shared" si="2"/>
        <v>3.6832839472288353E-2</v>
      </c>
    </row>
    <row r="96" spans="7:9" s="15" customFormat="1" x14ac:dyDescent="0.25">
      <c r="G96" s="29" t="s">
        <v>569</v>
      </c>
      <c r="H96" s="29">
        <v>188.76129</v>
      </c>
      <c r="I96" s="8">
        <f t="shared" si="2"/>
        <v>3.5634400257414614E-2</v>
      </c>
    </row>
    <row r="97" spans="7:9" s="15" customFormat="1" x14ac:dyDescent="0.25">
      <c r="G97" s="15" t="s">
        <v>566</v>
      </c>
      <c r="H97" s="29">
        <v>178.23884000000001</v>
      </c>
      <c r="I97" s="8">
        <f t="shared" si="2"/>
        <v>3.3647969697480254E-2</v>
      </c>
    </row>
    <row r="98" spans="7:9" s="15" customFormat="1" x14ac:dyDescent="0.25">
      <c r="G98" t="s">
        <v>462</v>
      </c>
      <c r="H98" s="29">
        <v>174.47153</v>
      </c>
      <c r="I98" s="8">
        <f t="shared" si="2"/>
        <v>3.293677603889824E-2</v>
      </c>
    </row>
    <row r="99" spans="7:9" s="15" customFormat="1" x14ac:dyDescent="0.25">
      <c r="G99" s="29" t="s">
        <v>459</v>
      </c>
      <c r="H99" s="29">
        <v>169.34246999999999</v>
      </c>
      <c r="I99" s="8">
        <f t="shared" si="2"/>
        <v>3.1968510898390382E-2</v>
      </c>
    </row>
    <row r="100" spans="7:9" s="15" customFormat="1" x14ac:dyDescent="0.25">
      <c r="G100" t="s">
        <v>313</v>
      </c>
      <c r="H100" s="29">
        <v>168.96437</v>
      </c>
      <c r="I100" s="8">
        <f t="shared" si="2"/>
        <v>3.1897133092393566E-2</v>
      </c>
    </row>
    <row r="101" spans="7:9" s="15" customFormat="1" x14ac:dyDescent="0.25">
      <c r="G101" s="15" t="s">
        <v>505</v>
      </c>
      <c r="H101" s="29">
        <v>167.67532</v>
      </c>
      <c r="I101" s="8">
        <f t="shared" si="2"/>
        <v>3.1653785933387496E-2</v>
      </c>
    </row>
    <row r="102" spans="7:9" s="15" customFormat="1" x14ac:dyDescent="0.25">
      <c r="G102" s="15" t="s">
        <v>85</v>
      </c>
      <c r="H102" s="29">
        <v>166.26428999999999</v>
      </c>
      <c r="I102" s="8">
        <f t="shared" si="2"/>
        <v>3.138741136159251E-2</v>
      </c>
    </row>
    <row r="103" spans="7:9" s="15" customFormat="1" x14ac:dyDescent="0.25">
      <c r="G103" s="15" t="s">
        <v>485</v>
      </c>
      <c r="H103" s="29">
        <v>159.19546</v>
      </c>
      <c r="I103" s="8">
        <f t="shared" si="2"/>
        <v>3.005295598903376E-2</v>
      </c>
    </row>
    <row r="104" spans="7:9" s="15" customFormat="1" x14ac:dyDescent="0.25">
      <c r="G104" t="s">
        <v>541</v>
      </c>
      <c r="H104" s="148">
        <v>156.68483000000001</v>
      </c>
      <c r="I104" s="8">
        <f t="shared" si="2"/>
        <v>2.9578998673324204E-2</v>
      </c>
    </row>
    <row r="105" spans="7:9" s="15" customFormat="1" x14ac:dyDescent="0.25">
      <c r="G105" s="15" t="s">
        <v>499</v>
      </c>
      <c r="H105" s="29">
        <v>156.36758</v>
      </c>
      <c r="I105" s="8">
        <f t="shared" si="2"/>
        <v>2.951910814448927E-2</v>
      </c>
    </row>
    <row r="106" spans="7:9" s="15" customFormat="1" x14ac:dyDescent="0.25">
      <c r="G106" s="15" t="s">
        <v>479</v>
      </c>
      <c r="H106" s="29">
        <v>156.19050999999999</v>
      </c>
      <c r="I106" s="8">
        <f t="shared" si="2"/>
        <v>2.9485680828679015E-2</v>
      </c>
    </row>
    <row r="107" spans="7:9" s="15" customFormat="1" x14ac:dyDescent="0.25">
      <c r="G107" t="s">
        <v>315</v>
      </c>
      <c r="H107" s="29">
        <v>155.63434000000001</v>
      </c>
      <c r="I107" s="8">
        <f t="shared" si="2"/>
        <v>2.938068692663922E-2</v>
      </c>
    </row>
    <row r="108" spans="7:9" s="15" customFormat="1" x14ac:dyDescent="0.25">
      <c r="G108" s="15" t="s">
        <v>484</v>
      </c>
      <c r="H108" s="29">
        <v>153.77123</v>
      </c>
      <c r="I108" s="8">
        <f t="shared" si="2"/>
        <v>2.9028968587229736E-2</v>
      </c>
    </row>
    <row r="109" spans="7:9" s="15" customFormat="1" x14ac:dyDescent="0.25">
      <c r="G109" t="s">
        <v>317</v>
      </c>
      <c r="H109" s="29">
        <v>151.76743999999999</v>
      </c>
      <c r="I109" s="8">
        <f t="shared" si="2"/>
        <v>2.8650692644679197E-2</v>
      </c>
    </row>
    <row r="110" spans="7:9" s="15" customFormat="1" x14ac:dyDescent="0.25">
      <c r="G110" s="15" t="s">
        <v>101</v>
      </c>
      <c r="H110" s="29">
        <v>148.37935999999999</v>
      </c>
      <c r="I110" s="8">
        <f t="shared" si="2"/>
        <v>2.8011090113756989E-2</v>
      </c>
    </row>
    <row r="111" spans="7:9" s="15" customFormat="1" x14ac:dyDescent="0.25">
      <c r="G111" s="29" t="s">
        <v>318</v>
      </c>
      <c r="H111" s="29">
        <v>144.56187</v>
      </c>
      <c r="I111" s="8">
        <f t="shared" si="2"/>
        <v>2.7290423463096371E-2</v>
      </c>
    </row>
    <row r="112" spans="7:9" s="15" customFormat="1" x14ac:dyDescent="0.25">
      <c r="G112" t="s">
        <v>548</v>
      </c>
      <c r="H112" s="29">
        <v>144.43997999999999</v>
      </c>
      <c r="I112" s="8">
        <f t="shared" si="2"/>
        <v>2.7267413040528394E-2</v>
      </c>
    </row>
    <row r="113" spans="1:14" s="15" customFormat="1" x14ac:dyDescent="0.25">
      <c r="G113" s="15" t="s">
        <v>321</v>
      </c>
      <c r="H113" s="29">
        <v>143.75332</v>
      </c>
      <c r="I113" s="8">
        <f t="shared" si="2"/>
        <v>2.7137785205919106E-2</v>
      </c>
    </row>
    <row r="114" spans="1:14" s="15" customFormat="1" x14ac:dyDescent="0.25">
      <c r="G114" s="29" t="s">
        <v>322</v>
      </c>
      <c r="H114" s="29">
        <v>142.53237999999999</v>
      </c>
      <c r="I114" s="8">
        <f t="shared" si="2"/>
        <v>2.6907295868564565E-2</v>
      </c>
    </row>
    <row r="115" spans="1:14" s="15" customFormat="1" x14ac:dyDescent="0.25">
      <c r="G115" s="29" t="s">
        <v>458</v>
      </c>
      <c r="H115" s="29">
        <v>141.73418000000001</v>
      </c>
      <c r="I115" s="8">
        <f t="shared" si="2"/>
        <v>2.67566114867961E-2</v>
      </c>
    </row>
    <row r="116" spans="1:14" s="15" customFormat="1" x14ac:dyDescent="0.25">
      <c r="G116" s="15" t="s">
        <v>316</v>
      </c>
      <c r="H116" s="29">
        <v>138.99364</v>
      </c>
      <c r="I116" s="8">
        <f t="shared" si="2"/>
        <v>2.6239251707778615E-2</v>
      </c>
    </row>
    <row r="117" spans="1:14" s="15" customFormat="1" x14ac:dyDescent="0.25">
      <c r="G117" t="s">
        <v>323</v>
      </c>
      <c r="H117" s="29">
        <v>136.87228999999999</v>
      </c>
      <c r="I117" s="8">
        <f t="shared" si="2"/>
        <v>2.5838782761067842E-2</v>
      </c>
    </row>
    <row r="118" spans="1:14" s="15" customFormat="1" x14ac:dyDescent="0.25">
      <c r="G118" s="15" t="s">
        <v>325</v>
      </c>
      <c r="H118" s="29">
        <v>130.75120999999999</v>
      </c>
      <c r="I118" s="8">
        <f t="shared" si="2"/>
        <v>2.4683243854082965E-2</v>
      </c>
    </row>
    <row r="119" spans="1:14" customFormat="1" x14ac:dyDescent="0.25">
      <c r="F119" s="15"/>
      <c r="G119" s="15" t="s">
        <v>324</v>
      </c>
      <c r="H119" s="29">
        <v>128.48392999999999</v>
      </c>
      <c r="I119" s="8">
        <f t="shared" si="2"/>
        <v>2.4255226208009285E-2</v>
      </c>
      <c r="K119" s="59"/>
      <c r="L119" s="59"/>
      <c r="M119" s="59"/>
      <c r="N119" s="59"/>
    </row>
    <row r="120" spans="1:14" customFormat="1" x14ac:dyDescent="0.25">
      <c r="F120" s="15"/>
      <c r="G120" s="15" t="s">
        <v>405</v>
      </c>
      <c r="H120" s="29">
        <v>127.68074</v>
      </c>
      <c r="I120" s="8">
        <f t="shared" si="2"/>
        <v>2.4103599812879479E-2</v>
      </c>
      <c r="K120" s="59"/>
      <c r="L120" s="59"/>
      <c r="M120" s="59"/>
      <c r="N120" s="59"/>
    </row>
    <row r="121" spans="1:14" s="1" customFormat="1" x14ac:dyDescent="0.25">
      <c r="A121"/>
      <c r="F121" s="15"/>
      <c r="G121" t="s">
        <v>555</v>
      </c>
      <c r="H121" s="29">
        <v>126.84235</v>
      </c>
      <c r="I121" s="8">
        <f t="shared" si="2"/>
        <v>2.3945328353557421E-2</v>
      </c>
    </row>
    <row r="122" spans="1:14" s="29" customFormat="1" x14ac:dyDescent="0.25">
      <c r="F122" s="15"/>
      <c r="G122" t="s">
        <v>545</v>
      </c>
      <c r="H122" s="29">
        <v>125.19234</v>
      </c>
      <c r="I122" s="8">
        <f t="shared" si="2"/>
        <v>2.3633839081743605E-2</v>
      </c>
    </row>
    <row r="123" spans="1:14" customFormat="1" x14ac:dyDescent="0.25">
      <c r="F123" s="15"/>
      <c r="G123" t="s">
        <v>539</v>
      </c>
      <c r="H123" s="29">
        <v>124.01918000000001</v>
      </c>
      <c r="I123" s="8">
        <f t="shared" si="2"/>
        <v>2.3412369663909111E-2</v>
      </c>
      <c r="K123" s="59"/>
      <c r="L123" s="59"/>
      <c r="M123" s="59"/>
      <c r="N123" s="59"/>
    </row>
    <row r="124" spans="1:14" customFormat="1" x14ac:dyDescent="0.25">
      <c r="F124" s="15"/>
      <c r="G124" t="s">
        <v>302</v>
      </c>
      <c r="H124" s="29">
        <v>123.58228</v>
      </c>
      <c r="I124" s="8">
        <f t="shared" si="2"/>
        <v>2.3329891580227521E-2</v>
      </c>
      <c r="K124" s="59"/>
      <c r="L124" s="59"/>
      <c r="M124" s="59"/>
      <c r="N124" s="59"/>
    </row>
    <row r="125" spans="1:14" customFormat="1" x14ac:dyDescent="0.25">
      <c r="F125" s="15"/>
      <c r="G125" s="29" t="s">
        <v>542</v>
      </c>
      <c r="H125" s="29">
        <v>122.53752</v>
      </c>
      <c r="I125" s="8">
        <f t="shared" si="2"/>
        <v>2.3132661544276099E-2</v>
      </c>
      <c r="K125" s="59"/>
      <c r="L125" s="59"/>
      <c r="M125" s="59"/>
      <c r="N125" s="59"/>
    </row>
    <row r="126" spans="1:14" customFormat="1" x14ac:dyDescent="0.25">
      <c r="F126" s="15"/>
      <c r="G126" s="15" t="s">
        <v>575</v>
      </c>
      <c r="H126" s="29">
        <v>121.93249</v>
      </c>
      <c r="I126" s="8">
        <f t="shared" si="2"/>
        <v>2.3018443840064906E-2</v>
      </c>
      <c r="K126" s="59"/>
      <c r="L126" s="59"/>
      <c r="M126" s="59"/>
      <c r="N126" s="59"/>
    </row>
    <row r="127" spans="1:14" customFormat="1" x14ac:dyDescent="0.25">
      <c r="F127" s="15"/>
      <c r="G127" s="29" t="s">
        <v>132</v>
      </c>
      <c r="H127" s="29">
        <v>115.25757</v>
      </c>
      <c r="I127" s="8">
        <f t="shared" si="2"/>
        <v>2.1758350888982498E-2</v>
      </c>
      <c r="K127" s="59"/>
      <c r="L127" s="59"/>
      <c r="M127" s="59"/>
      <c r="N127" s="59"/>
    </row>
    <row r="128" spans="1:14" s="68" customFormat="1" x14ac:dyDescent="0.25">
      <c r="F128" s="15"/>
      <c r="G128" s="29" t="s">
        <v>326</v>
      </c>
      <c r="H128" s="29">
        <v>108.99131</v>
      </c>
      <c r="I128" s="8">
        <f t="shared" si="2"/>
        <v>2.0575404867809264E-2</v>
      </c>
    </row>
    <row r="129" spans="1:14" customFormat="1" x14ac:dyDescent="0.25">
      <c r="F129" s="15"/>
      <c r="G129" t="s">
        <v>533</v>
      </c>
      <c r="H129" s="29">
        <v>108.88384000000001</v>
      </c>
      <c r="I129" s="8">
        <f t="shared" si="2"/>
        <v>2.0555116656197317E-2</v>
      </c>
      <c r="K129" s="59"/>
      <c r="L129" s="59"/>
      <c r="M129" s="59"/>
      <c r="N129" s="59"/>
    </row>
    <row r="130" spans="1:14" customFormat="1" x14ac:dyDescent="0.25">
      <c r="G130" s="29" t="s">
        <v>327</v>
      </c>
      <c r="H130" s="29">
        <v>108.43380999999999</v>
      </c>
      <c r="I130" s="8">
        <f t="shared" ref="I130:I193" si="3">H130/$H$47</f>
        <v>2.0470159888059926E-2</v>
      </c>
      <c r="K130" s="59"/>
      <c r="L130" s="59"/>
      <c r="M130" s="59"/>
      <c r="N130" s="59"/>
    </row>
    <row r="131" spans="1:14" s="1" customFormat="1" x14ac:dyDescent="0.25">
      <c r="A131"/>
      <c r="F131"/>
      <c r="G131" s="15" t="s">
        <v>504</v>
      </c>
      <c r="H131" s="29">
        <v>107.65879</v>
      </c>
      <c r="I131" s="8">
        <f t="shared" si="3"/>
        <v>2.0323851432086239E-2</v>
      </c>
    </row>
    <row r="132" spans="1:14" s="29" customFormat="1" x14ac:dyDescent="0.25">
      <c r="F132" s="1"/>
      <c r="G132" t="s">
        <v>543</v>
      </c>
      <c r="H132" s="29">
        <v>107.12281</v>
      </c>
      <c r="I132" s="8">
        <f t="shared" si="3"/>
        <v>2.0222669002945344E-2</v>
      </c>
    </row>
    <row r="133" spans="1:14" customFormat="1" x14ac:dyDescent="0.25">
      <c r="F133" s="29"/>
      <c r="G133" s="15" t="s">
        <v>89</v>
      </c>
      <c r="H133" s="29">
        <v>105.26347</v>
      </c>
      <c r="I133" s="8">
        <f t="shared" si="3"/>
        <v>1.9871662365013271E-2</v>
      </c>
      <c r="K133" s="59"/>
      <c r="L133" s="59"/>
      <c r="M133" s="59"/>
      <c r="N133" s="59"/>
    </row>
    <row r="134" spans="1:14" customFormat="1" x14ac:dyDescent="0.25">
      <c r="G134" s="15" t="s">
        <v>503</v>
      </c>
      <c r="H134" s="29">
        <v>105.09296999999999</v>
      </c>
      <c r="I134" s="8">
        <f t="shared" si="3"/>
        <v>1.983947533533208E-2</v>
      </c>
      <c r="K134" s="59"/>
      <c r="L134" s="59"/>
      <c r="M134" s="59"/>
      <c r="N134" s="59"/>
    </row>
    <row r="135" spans="1:14" customFormat="1" x14ac:dyDescent="0.25">
      <c r="G135" t="s">
        <v>328</v>
      </c>
      <c r="H135" s="148">
        <v>104.9859</v>
      </c>
      <c r="I135" s="8">
        <f t="shared" si="3"/>
        <v>1.9819262635813229E-2</v>
      </c>
      <c r="K135" s="59"/>
      <c r="L135" s="59"/>
      <c r="M135" s="59"/>
      <c r="N135" s="59"/>
    </row>
    <row r="136" spans="1:14" customFormat="1" x14ac:dyDescent="0.25">
      <c r="G136" t="s">
        <v>461</v>
      </c>
      <c r="H136" s="29">
        <v>101.39089</v>
      </c>
      <c r="I136" s="8">
        <f t="shared" si="3"/>
        <v>1.9140595811331321E-2</v>
      </c>
      <c r="K136" s="59"/>
      <c r="L136" s="59"/>
      <c r="M136" s="59"/>
      <c r="N136" s="59"/>
    </row>
    <row r="137" spans="1:14" customFormat="1" x14ac:dyDescent="0.25">
      <c r="G137" s="29" t="s">
        <v>330</v>
      </c>
      <c r="H137" s="29">
        <v>100.42841</v>
      </c>
      <c r="I137" s="8">
        <f t="shared" si="3"/>
        <v>1.8958898612929275E-2</v>
      </c>
      <c r="K137" s="59"/>
      <c r="L137" s="59"/>
      <c r="M137" s="59"/>
      <c r="N137" s="59"/>
    </row>
    <row r="138" spans="1:14" s="68" customFormat="1" x14ac:dyDescent="0.25">
      <c r="F138"/>
      <c r="G138" t="s">
        <v>339</v>
      </c>
      <c r="H138" s="29">
        <v>97.471599999999995</v>
      </c>
      <c r="I138" s="8">
        <f t="shared" si="3"/>
        <v>1.8400711332978357E-2</v>
      </c>
    </row>
    <row r="139" spans="1:14" customFormat="1" x14ac:dyDescent="0.25">
      <c r="F139" s="68"/>
      <c r="G139" s="29" t="s">
        <v>568</v>
      </c>
      <c r="H139" s="29">
        <v>94.759469999999993</v>
      </c>
      <c r="I139" s="8">
        <f t="shared" si="3"/>
        <v>1.7888714800372855E-2</v>
      </c>
      <c r="K139" s="59"/>
      <c r="L139" s="59"/>
      <c r="M139" s="59"/>
      <c r="N139" s="59"/>
    </row>
    <row r="140" spans="1:14" customFormat="1" x14ac:dyDescent="0.25">
      <c r="G140" s="15" t="s">
        <v>333</v>
      </c>
      <c r="H140" s="29">
        <v>93.338989999999995</v>
      </c>
      <c r="I140" s="8">
        <f t="shared" si="3"/>
        <v>1.7620556255378526E-2</v>
      </c>
      <c r="K140" s="59"/>
      <c r="L140" s="59"/>
      <c r="M140" s="59"/>
      <c r="N140" s="59"/>
    </row>
    <row r="141" spans="1:14" s="1" customFormat="1" x14ac:dyDescent="0.25">
      <c r="A141"/>
      <c r="F141"/>
      <c r="G141" s="15" t="s">
        <v>5</v>
      </c>
      <c r="H141" s="29">
        <v>91.179180000000002</v>
      </c>
      <c r="I141" s="8">
        <f t="shared" si="3"/>
        <v>1.7212826820916797E-2</v>
      </c>
    </row>
    <row r="142" spans="1:14" s="29" customFormat="1" x14ac:dyDescent="0.25">
      <c r="F142" s="1"/>
      <c r="G142" s="15" t="s">
        <v>469</v>
      </c>
      <c r="H142" s="29">
        <v>90.891199999999998</v>
      </c>
      <c r="I142" s="8">
        <f t="shared" si="3"/>
        <v>1.7158461889493992E-2</v>
      </c>
    </row>
    <row r="143" spans="1:14" customFormat="1" x14ac:dyDescent="0.25">
      <c r="F143" s="29"/>
      <c r="G143" t="s">
        <v>62</v>
      </c>
      <c r="H143" s="29">
        <v>90.639030000000005</v>
      </c>
      <c r="I143" s="8">
        <f t="shared" si="3"/>
        <v>1.7110857178205402E-2</v>
      </c>
      <c r="K143" s="59"/>
      <c r="L143" s="59"/>
      <c r="M143" s="59"/>
      <c r="N143" s="59"/>
    </row>
    <row r="144" spans="1:14" customFormat="1" x14ac:dyDescent="0.25">
      <c r="G144" s="15" t="s">
        <v>506</v>
      </c>
      <c r="H144" s="29">
        <v>89.664249999999996</v>
      </c>
      <c r="I144" s="8">
        <f t="shared" si="3"/>
        <v>1.6926837982940722E-2</v>
      </c>
      <c r="K144" s="59"/>
      <c r="L144" s="59"/>
      <c r="M144" s="59"/>
      <c r="N144" s="59"/>
    </row>
    <row r="145" spans="1:14" customFormat="1" x14ac:dyDescent="0.25">
      <c r="G145" t="s">
        <v>557</v>
      </c>
      <c r="H145" s="29">
        <v>89.312799999999996</v>
      </c>
      <c r="I145" s="8">
        <f t="shared" si="3"/>
        <v>1.6860491170146274E-2</v>
      </c>
      <c r="K145" s="59"/>
      <c r="L145" s="59"/>
      <c r="M145" s="59"/>
      <c r="N145" s="59"/>
    </row>
    <row r="146" spans="1:14" customFormat="1" x14ac:dyDescent="0.25">
      <c r="G146" s="15" t="s">
        <v>585</v>
      </c>
      <c r="H146" s="29">
        <v>88.172179999999997</v>
      </c>
      <c r="I146" s="8">
        <f t="shared" si="3"/>
        <v>1.6645164661084948E-2</v>
      </c>
      <c r="K146" s="59"/>
      <c r="L146" s="59"/>
      <c r="M146" s="59"/>
      <c r="N146" s="59"/>
    </row>
    <row r="147" spans="1:14" customFormat="1" x14ac:dyDescent="0.25">
      <c r="G147" s="15" t="s">
        <v>335</v>
      </c>
      <c r="H147" s="29">
        <v>87.572239999999994</v>
      </c>
      <c r="I147" s="8">
        <f t="shared" si="3"/>
        <v>1.6531907848258372E-2</v>
      </c>
      <c r="K147" s="59"/>
      <c r="L147" s="59"/>
      <c r="M147" s="59"/>
      <c r="N147" s="59"/>
    </row>
    <row r="148" spans="1:14" customFormat="1" x14ac:dyDescent="0.25">
      <c r="G148" s="15" t="s">
        <v>98</v>
      </c>
      <c r="H148" s="29">
        <v>86.166759999999996</v>
      </c>
      <c r="I148" s="8">
        <f t="shared" si="3"/>
        <v>1.6266581006755057E-2</v>
      </c>
      <c r="K148" s="59"/>
      <c r="L148" s="59"/>
      <c r="M148" s="59"/>
      <c r="N148" s="59"/>
    </row>
    <row r="149" spans="1:14" customFormat="1" x14ac:dyDescent="0.25">
      <c r="F149" s="68"/>
      <c r="G149" s="15" t="s">
        <v>498</v>
      </c>
      <c r="H149" s="29">
        <v>86.126679999999993</v>
      </c>
      <c r="I149" s="8">
        <f t="shared" si="3"/>
        <v>1.6259014695027069E-2</v>
      </c>
      <c r="K149" s="59"/>
      <c r="L149" s="59"/>
      <c r="M149" s="59"/>
      <c r="N149" s="59"/>
    </row>
    <row r="150" spans="1:14" customFormat="1" x14ac:dyDescent="0.25">
      <c r="G150" s="29" t="s">
        <v>334</v>
      </c>
      <c r="H150" s="29">
        <v>85.599140000000006</v>
      </c>
      <c r="I150" s="8">
        <f t="shared" si="3"/>
        <v>1.6159425571050452E-2</v>
      </c>
      <c r="K150" s="59"/>
      <c r="L150" s="59"/>
      <c r="M150" s="59"/>
      <c r="N150" s="59"/>
    </row>
    <row r="151" spans="1:14" customFormat="1" x14ac:dyDescent="0.25">
      <c r="G151" s="29" t="s">
        <v>329</v>
      </c>
      <c r="H151" s="29">
        <v>83.328209999999999</v>
      </c>
      <c r="I151" s="8">
        <f t="shared" si="3"/>
        <v>1.5730718877127292E-2</v>
      </c>
      <c r="K151" s="59"/>
      <c r="L151" s="59"/>
      <c r="M151" s="59"/>
      <c r="N151" s="59"/>
    </row>
    <row r="152" spans="1:14" customFormat="1" x14ac:dyDescent="0.25">
      <c r="F152" s="1"/>
      <c r="G152" t="s">
        <v>338</v>
      </c>
      <c r="H152" s="29">
        <v>80.987250000000003</v>
      </c>
      <c r="I152" s="8">
        <f t="shared" si="3"/>
        <v>1.5288791903505756E-2</v>
      </c>
      <c r="K152" s="59"/>
      <c r="L152" s="59"/>
      <c r="M152" s="59"/>
      <c r="N152" s="59"/>
    </row>
    <row r="153" spans="1:14" customFormat="1" x14ac:dyDescent="0.25">
      <c r="F153" s="29"/>
      <c r="G153" s="15" t="s">
        <v>332</v>
      </c>
      <c r="H153" s="29">
        <v>79.41713</v>
      </c>
      <c r="I153" s="8">
        <f t="shared" si="3"/>
        <v>1.4992384284485077E-2</v>
      </c>
      <c r="K153" s="59"/>
      <c r="L153" s="59"/>
      <c r="M153" s="59"/>
      <c r="N153" s="59"/>
    </row>
    <row r="154" spans="1:14" customFormat="1" x14ac:dyDescent="0.25">
      <c r="G154" t="s">
        <v>342</v>
      </c>
      <c r="H154" s="29">
        <v>78.233249999999998</v>
      </c>
      <c r="I154" s="8">
        <f t="shared" si="3"/>
        <v>1.476889114255567E-2</v>
      </c>
      <c r="K154" s="59"/>
      <c r="L154" s="59"/>
      <c r="M154" s="59"/>
      <c r="N154" s="59"/>
    </row>
    <row r="155" spans="1:14" customFormat="1" x14ac:dyDescent="0.25">
      <c r="A155" s="65"/>
      <c r="G155" s="15" t="s">
        <v>502</v>
      </c>
      <c r="H155" s="29">
        <v>76.208129999999997</v>
      </c>
      <c r="I155" s="8">
        <f t="shared" si="3"/>
        <v>1.4386588517640913E-2</v>
      </c>
      <c r="K155" s="59"/>
      <c r="L155" s="59"/>
      <c r="M155" s="59"/>
      <c r="N155" s="59"/>
    </row>
    <row r="156" spans="1:14" customFormat="1" x14ac:dyDescent="0.25">
      <c r="G156" t="s">
        <v>547</v>
      </c>
      <c r="H156" s="29">
        <v>74.641900000000007</v>
      </c>
      <c r="I156" s="8">
        <f t="shared" si="3"/>
        <v>1.4090915253725573E-2</v>
      </c>
      <c r="K156" s="59"/>
      <c r="L156" s="59"/>
      <c r="M156" s="59"/>
      <c r="N156" s="59"/>
    </row>
    <row r="157" spans="1:14" customFormat="1" x14ac:dyDescent="0.25">
      <c r="G157" t="s">
        <v>343</v>
      </c>
      <c r="H157" s="29">
        <v>73.703810000000004</v>
      </c>
      <c r="I157" s="8">
        <f t="shared" si="3"/>
        <v>1.3913822405199913E-2</v>
      </c>
      <c r="K157" s="59"/>
      <c r="L157" s="59"/>
      <c r="M157" s="59"/>
      <c r="N157" s="59"/>
    </row>
    <row r="158" spans="1:14" s="29" customFormat="1" x14ac:dyDescent="0.25">
      <c r="F158"/>
      <c r="G158" s="29" t="s">
        <v>355</v>
      </c>
      <c r="H158" s="29">
        <v>73.244479999999996</v>
      </c>
      <c r="I158" s="8">
        <f t="shared" si="3"/>
        <v>1.3827109980898094E-2</v>
      </c>
    </row>
    <row r="159" spans="1:14" s="29" customFormat="1" x14ac:dyDescent="0.25">
      <c r="F159"/>
      <c r="G159" t="s">
        <v>556</v>
      </c>
      <c r="H159" s="29">
        <v>72.127300000000005</v>
      </c>
      <c r="I159" s="8">
        <f t="shared" si="3"/>
        <v>1.3616208480492062E-2</v>
      </c>
    </row>
    <row r="160" spans="1:14" s="29" customFormat="1" x14ac:dyDescent="0.25">
      <c r="F160"/>
      <c r="G160" s="15" t="s">
        <v>105</v>
      </c>
      <c r="H160" s="29">
        <v>70.423349999999999</v>
      </c>
      <c r="I160" s="8">
        <f t="shared" si="3"/>
        <v>1.3294536402924559E-2</v>
      </c>
    </row>
    <row r="161" spans="1:14" s="29" customFormat="1" x14ac:dyDescent="0.25">
      <c r="F161"/>
      <c r="G161" t="s">
        <v>549</v>
      </c>
      <c r="H161" s="29">
        <v>69.675799999999995</v>
      </c>
      <c r="I161" s="8">
        <f t="shared" si="3"/>
        <v>1.3153413739944081E-2</v>
      </c>
    </row>
    <row r="162" spans="1:14" s="29" customFormat="1" x14ac:dyDescent="0.25">
      <c r="F162"/>
      <c r="G162" s="29" t="s">
        <v>346</v>
      </c>
      <c r="H162" s="29">
        <v>69.45881</v>
      </c>
      <c r="I162" s="8">
        <f t="shared" si="3"/>
        <v>1.311245031724308E-2</v>
      </c>
    </row>
    <row r="163" spans="1:14" s="68" customFormat="1" x14ac:dyDescent="0.25">
      <c r="F163"/>
      <c r="G163" s="15" t="s">
        <v>576</v>
      </c>
      <c r="H163" s="29">
        <v>68.406199999999998</v>
      </c>
      <c r="I163" s="8">
        <f t="shared" si="3"/>
        <v>1.2913738356464696E-2</v>
      </c>
    </row>
    <row r="164" spans="1:14" s="68" customFormat="1" x14ac:dyDescent="0.25">
      <c r="F164"/>
      <c r="G164" t="s">
        <v>534</v>
      </c>
      <c r="H164" s="29">
        <v>68.142030000000005</v>
      </c>
      <c r="I164" s="8">
        <f t="shared" si="3"/>
        <v>1.2863868282383293E-2</v>
      </c>
    </row>
    <row r="165" spans="1:14" customFormat="1" x14ac:dyDescent="0.25">
      <c r="A165" s="65"/>
      <c r="G165" s="15" t="s">
        <v>92</v>
      </c>
      <c r="H165" s="29">
        <v>67.558239999999998</v>
      </c>
      <c r="I165" s="8">
        <f t="shared" si="3"/>
        <v>1.2753660270315373E-2</v>
      </c>
      <c r="K165" s="59"/>
      <c r="L165" s="59"/>
      <c r="M165" s="59"/>
      <c r="N165" s="59"/>
    </row>
    <row r="166" spans="1:14" customFormat="1" x14ac:dyDescent="0.25">
      <c r="G166" s="29" t="s">
        <v>558</v>
      </c>
      <c r="H166" s="29">
        <v>67.239159999999998</v>
      </c>
      <c r="I166" s="8">
        <f t="shared" si="3"/>
        <v>1.2693424273654533E-2</v>
      </c>
      <c r="K166" s="59"/>
      <c r="L166" s="59"/>
      <c r="M166" s="59"/>
      <c r="N166" s="59"/>
    </row>
    <row r="167" spans="1:14" customFormat="1" x14ac:dyDescent="0.25">
      <c r="G167" t="s">
        <v>344</v>
      </c>
      <c r="H167" s="29">
        <v>66.191779999999994</v>
      </c>
      <c r="I167" s="8">
        <f t="shared" si="3"/>
        <v>1.2495699633493347E-2</v>
      </c>
      <c r="K167" s="59"/>
      <c r="L167" s="59"/>
      <c r="M167" s="59"/>
      <c r="N167" s="59"/>
    </row>
    <row r="168" spans="1:14" s="29" customFormat="1" x14ac:dyDescent="0.25">
      <c r="F168"/>
      <c r="G168" s="15" t="s">
        <v>476</v>
      </c>
      <c r="H168" s="29">
        <v>65.735069999999993</v>
      </c>
      <c r="I168" s="8">
        <f t="shared" si="3"/>
        <v>1.2409481813401294E-2</v>
      </c>
    </row>
    <row r="169" spans="1:14" s="29" customFormat="1" x14ac:dyDescent="0.25">
      <c r="G169" s="15" t="s">
        <v>483</v>
      </c>
      <c r="H169" s="29">
        <v>64.782489999999996</v>
      </c>
      <c r="I169" s="8">
        <f t="shared" si="3"/>
        <v>1.2229653539303316E-2</v>
      </c>
    </row>
    <row r="170" spans="1:14" s="29" customFormat="1" x14ac:dyDescent="0.25">
      <c r="G170" s="15" t="s">
        <v>345</v>
      </c>
      <c r="H170" s="29">
        <v>63.954639999999998</v>
      </c>
      <c r="I170" s="8">
        <f t="shared" si="3"/>
        <v>1.207337182363428E-2</v>
      </c>
    </row>
    <row r="171" spans="1:14" s="29" customFormat="1" x14ac:dyDescent="0.25">
      <c r="G171" t="s">
        <v>530</v>
      </c>
      <c r="H171" s="29">
        <v>63.700319999999998</v>
      </c>
      <c r="I171" s="8">
        <f t="shared" si="3"/>
        <v>1.2025361234845308E-2</v>
      </c>
    </row>
    <row r="172" spans="1:14" s="29" customFormat="1" x14ac:dyDescent="0.25">
      <c r="G172" s="15" t="s">
        <v>519</v>
      </c>
      <c r="H172" s="29">
        <v>63.695799999999998</v>
      </c>
      <c r="I172" s="8">
        <f t="shared" si="3"/>
        <v>1.202450794819335E-2</v>
      </c>
    </row>
    <row r="173" spans="1:14" s="68" customFormat="1" x14ac:dyDescent="0.25">
      <c r="F173" s="29"/>
      <c r="G173" t="s">
        <v>520</v>
      </c>
      <c r="H173" s="29">
        <v>63.449710000000003</v>
      </c>
      <c r="I173" s="8">
        <f t="shared" si="3"/>
        <v>1.1978051020719782E-2</v>
      </c>
    </row>
    <row r="174" spans="1:14" s="68" customFormat="1" x14ac:dyDescent="0.25">
      <c r="G174" s="29" t="s">
        <v>8</v>
      </c>
      <c r="H174" s="29">
        <v>62.507750000000001</v>
      </c>
      <c r="I174" s="8">
        <f t="shared" si="3"/>
        <v>1.1800227592693441E-2</v>
      </c>
    </row>
    <row r="175" spans="1:14" customFormat="1" x14ac:dyDescent="0.25">
      <c r="A175" s="65"/>
      <c r="F175" s="68"/>
      <c r="G175" t="s">
        <v>354</v>
      </c>
      <c r="H175" s="29">
        <v>61.935319999999997</v>
      </c>
      <c r="I175" s="8">
        <f t="shared" si="3"/>
        <v>1.1692164124069381E-2</v>
      </c>
      <c r="K175" s="59"/>
      <c r="L175" s="59"/>
      <c r="M175" s="59"/>
      <c r="N175" s="59"/>
    </row>
    <row r="176" spans="1:14" customFormat="1" x14ac:dyDescent="0.25">
      <c r="G176" t="s">
        <v>108</v>
      </c>
      <c r="H176" s="148">
        <v>61.616489999999999</v>
      </c>
      <c r="I176" s="8">
        <f t="shared" si="3"/>
        <v>1.1631975322466726E-2</v>
      </c>
      <c r="K176" s="59"/>
      <c r="L176" s="59"/>
      <c r="M176" s="59"/>
      <c r="N176" s="59"/>
    </row>
    <row r="177" spans="1:14" customFormat="1" x14ac:dyDescent="0.25">
      <c r="G177" s="29" t="s">
        <v>559</v>
      </c>
      <c r="H177" s="29">
        <v>60.512610000000002</v>
      </c>
      <c r="I177" s="8">
        <f t="shared" si="3"/>
        <v>1.1423584599156059E-2</v>
      </c>
      <c r="K177" s="59"/>
      <c r="L177" s="59"/>
      <c r="M177" s="59"/>
      <c r="N177" s="59"/>
    </row>
    <row r="178" spans="1:14" s="29" customFormat="1" x14ac:dyDescent="0.25">
      <c r="F178"/>
      <c r="G178" s="29" t="s">
        <v>570</v>
      </c>
      <c r="H178" s="29">
        <v>60.318980000000003</v>
      </c>
      <c r="I178" s="8">
        <f t="shared" si="3"/>
        <v>1.1387031082691727E-2</v>
      </c>
    </row>
    <row r="179" spans="1:14" s="29" customFormat="1" x14ac:dyDescent="0.25">
      <c r="G179" s="29" t="s">
        <v>360</v>
      </c>
      <c r="H179" s="29">
        <v>57.907380000000003</v>
      </c>
      <c r="I179" s="8">
        <f t="shared" si="3"/>
        <v>1.0931768673429845E-2</v>
      </c>
    </row>
    <row r="180" spans="1:14" s="29" customFormat="1" x14ac:dyDescent="0.25">
      <c r="G180" s="15" t="s">
        <v>501</v>
      </c>
      <c r="H180" s="29">
        <v>57.670560000000002</v>
      </c>
      <c r="I180" s="8">
        <f t="shared" si="3"/>
        <v>1.0887061738713722E-2</v>
      </c>
    </row>
    <row r="181" spans="1:14" s="29" customFormat="1" x14ac:dyDescent="0.25">
      <c r="G181" s="15" t="s">
        <v>347</v>
      </c>
      <c r="H181" s="29">
        <v>57.271279999999997</v>
      </c>
      <c r="I181" s="8">
        <f t="shared" si="3"/>
        <v>1.0811685567387595E-2</v>
      </c>
    </row>
    <row r="182" spans="1:14" s="29" customFormat="1" x14ac:dyDescent="0.25">
      <c r="G182" s="15" t="s">
        <v>465</v>
      </c>
      <c r="H182" s="29">
        <v>56.270980000000002</v>
      </c>
      <c r="I182" s="8">
        <f t="shared" si="3"/>
        <v>1.062284870058354E-2</v>
      </c>
    </row>
    <row r="183" spans="1:14" s="68" customFormat="1" x14ac:dyDescent="0.25">
      <c r="F183" s="29"/>
      <c r="G183" t="s">
        <v>565</v>
      </c>
      <c r="H183" s="29">
        <v>55.886270000000003</v>
      </c>
      <c r="I183" s="8">
        <f t="shared" si="3"/>
        <v>1.0550223057248353E-2</v>
      </c>
    </row>
    <row r="184" spans="1:14" s="68" customFormat="1" x14ac:dyDescent="0.25">
      <c r="G184" s="15" t="s">
        <v>481</v>
      </c>
      <c r="H184" s="29">
        <v>55.360990000000001</v>
      </c>
      <c r="I184" s="8">
        <f t="shared" si="3"/>
        <v>1.0451060576597712E-2</v>
      </c>
    </row>
    <row r="185" spans="1:14" customFormat="1" x14ac:dyDescent="0.25">
      <c r="A185" s="65"/>
      <c r="F185" s="68"/>
      <c r="G185" s="15" t="s">
        <v>468</v>
      </c>
      <c r="H185" s="29">
        <v>53.857759999999999</v>
      </c>
      <c r="I185" s="8">
        <f t="shared" si="3"/>
        <v>1.0167280467344627E-2</v>
      </c>
      <c r="K185" s="59"/>
      <c r="L185" s="59"/>
      <c r="M185" s="59"/>
      <c r="N185" s="59"/>
    </row>
    <row r="186" spans="1:14" customFormat="1" x14ac:dyDescent="0.25">
      <c r="G186" s="29" t="s">
        <v>348</v>
      </c>
      <c r="H186" s="29">
        <v>53.18103</v>
      </c>
      <c r="I186" s="8">
        <f t="shared" si="3"/>
        <v>1.0039527220446388E-2</v>
      </c>
      <c r="K186" s="59"/>
      <c r="L186" s="59"/>
      <c r="M186" s="59"/>
      <c r="N186" s="59"/>
    </row>
    <row r="187" spans="1:14" customFormat="1" x14ac:dyDescent="0.25">
      <c r="G187" s="29" t="s">
        <v>349</v>
      </c>
      <c r="H187" s="29">
        <v>52.753149999999998</v>
      </c>
      <c r="I187" s="8">
        <f t="shared" si="3"/>
        <v>9.9587519344640617E-3</v>
      </c>
      <c r="K187" s="59"/>
      <c r="L187" s="59"/>
      <c r="M187" s="59"/>
      <c r="N187" s="59"/>
    </row>
    <row r="188" spans="1:14" s="29" customFormat="1" x14ac:dyDescent="0.25">
      <c r="F188"/>
      <c r="G188" t="s">
        <v>521</v>
      </c>
      <c r="H188" s="29">
        <v>52.154919999999997</v>
      </c>
      <c r="I188" s="8">
        <f t="shared" si="3"/>
        <v>9.8458179358354592E-3</v>
      </c>
    </row>
    <row r="189" spans="1:14" s="29" customFormat="1" x14ac:dyDescent="0.25">
      <c r="G189" t="s">
        <v>353</v>
      </c>
      <c r="H189" s="29">
        <v>51.9846</v>
      </c>
      <c r="I189" s="8">
        <f t="shared" si="3"/>
        <v>9.813664886596166E-3</v>
      </c>
    </row>
    <row r="190" spans="1:14" s="29" customFormat="1" x14ac:dyDescent="0.25">
      <c r="G190" t="s">
        <v>536</v>
      </c>
      <c r="H190" s="29">
        <v>51.602820000000001</v>
      </c>
      <c r="I190" s="8">
        <f t="shared" si="3"/>
        <v>9.7415923693428882E-3</v>
      </c>
    </row>
    <row r="191" spans="1:14" s="29" customFormat="1" x14ac:dyDescent="0.25">
      <c r="G191" s="29" t="s">
        <v>350</v>
      </c>
      <c r="H191" s="29">
        <v>50.163870000000003</v>
      </c>
      <c r="I191" s="8">
        <f t="shared" si="3"/>
        <v>9.4699470534499609E-3</v>
      </c>
    </row>
    <row r="192" spans="1:14" s="29" customFormat="1" x14ac:dyDescent="0.25">
      <c r="G192" s="15" t="s">
        <v>475</v>
      </c>
      <c r="H192" s="29">
        <v>49.67653</v>
      </c>
      <c r="I192" s="8">
        <f t="shared" si="3"/>
        <v>9.3779468948292574E-3</v>
      </c>
    </row>
    <row r="193" spans="1:14" s="29" customFormat="1" x14ac:dyDescent="0.25">
      <c r="G193" s="15" t="s">
        <v>582</v>
      </c>
      <c r="H193" s="29">
        <v>49.436799999999998</v>
      </c>
      <c r="I193" s="8">
        <f t="shared" si="3"/>
        <v>9.3326906096358776E-3</v>
      </c>
    </row>
    <row r="194" spans="1:14" s="29" customFormat="1" x14ac:dyDescent="0.25">
      <c r="F194" s="68"/>
      <c r="G194" s="15" t="s">
        <v>574</v>
      </c>
      <c r="H194" s="29">
        <v>48.418320000000001</v>
      </c>
      <c r="I194" s="8">
        <f t="shared" ref="I194:I257" si="4">H194/$H$47</f>
        <v>9.1404217182007152E-3</v>
      </c>
    </row>
    <row r="195" spans="1:14" s="29" customFormat="1" x14ac:dyDescent="0.25">
      <c r="F195" s="68"/>
      <c r="G195" s="15" t="s">
        <v>589</v>
      </c>
      <c r="H195" s="29">
        <v>48.258400000000002</v>
      </c>
      <c r="I195" s="8">
        <f t="shared" si="4"/>
        <v>9.110231983381855E-3</v>
      </c>
    </row>
    <row r="196" spans="1:14" customFormat="1" x14ac:dyDescent="0.25">
      <c r="A196" s="66"/>
      <c r="G196" t="s">
        <v>356</v>
      </c>
      <c r="H196" s="29">
        <v>45.186979999999998</v>
      </c>
      <c r="I196" s="8">
        <f t="shared" si="4"/>
        <v>8.5304086009572681E-3</v>
      </c>
      <c r="K196" s="59"/>
      <c r="L196" s="59"/>
      <c r="M196" s="59"/>
      <c r="N196" s="59"/>
    </row>
    <row r="197" spans="1:14" customFormat="1" x14ac:dyDescent="0.25">
      <c r="A197" s="67"/>
      <c r="G197" t="s">
        <v>136</v>
      </c>
      <c r="H197" s="29">
        <v>44.441119999999998</v>
      </c>
      <c r="I197" s="8">
        <f t="shared" si="4"/>
        <v>8.3896049765701097E-3</v>
      </c>
      <c r="K197" s="59"/>
      <c r="L197" s="59"/>
      <c r="M197" s="59"/>
      <c r="N197" s="59"/>
    </row>
    <row r="198" spans="1:14" s="1" customFormat="1" x14ac:dyDescent="0.25">
      <c r="A198"/>
      <c r="F198"/>
      <c r="G198" t="s">
        <v>523</v>
      </c>
      <c r="H198" s="29">
        <v>44.197000000000003</v>
      </c>
      <c r="I198" s="8">
        <f t="shared" si="4"/>
        <v>8.34351994615503E-3</v>
      </c>
    </row>
    <row r="199" spans="1:14" customFormat="1" x14ac:dyDescent="0.25">
      <c r="B199" s="29"/>
      <c r="F199" s="29"/>
      <c r="G199" s="29" t="s">
        <v>460</v>
      </c>
      <c r="H199" s="29">
        <v>44.081029999999998</v>
      </c>
      <c r="I199" s="8">
        <f t="shared" si="4"/>
        <v>8.3216271025648401E-3</v>
      </c>
      <c r="K199" s="59"/>
      <c r="L199" s="59"/>
      <c r="M199" s="59"/>
      <c r="N199" s="59"/>
    </row>
    <row r="200" spans="1:14" s="15" customFormat="1" x14ac:dyDescent="0.25">
      <c r="F200" s="29"/>
      <c r="G200" t="s">
        <v>550</v>
      </c>
      <c r="H200" s="29">
        <v>43.977760000000004</v>
      </c>
      <c r="I200" s="8">
        <f t="shared" si="4"/>
        <v>8.3021317679303763E-3</v>
      </c>
    </row>
    <row r="201" spans="1:14" s="15" customFormat="1" x14ac:dyDescent="0.25">
      <c r="F201" s="29"/>
      <c r="G201" s="15" t="s">
        <v>507</v>
      </c>
      <c r="H201" s="29">
        <v>43.683909999999997</v>
      </c>
      <c r="I201" s="8">
        <f t="shared" si="4"/>
        <v>8.2466586965414188E-3</v>
      </c>
    </row>
    <row r="202" spans="1:14" s="15" customFormat="1" x14ac:dyDescent="0.25">
      <c r="F202" s="29"/>
      <c r="G202" t="s">
        <v>358</v>
      </c>
      <c r="H202" s="29">
        <v>41.096710000000002</v>
      </c>
      <c r="I202" s="8">
        <f t="shared" si="4"/>
        <v>7.758246478411405E-3</v>
      </c>
    </row>
    <row r="203" spans="1:14" s="15" customFormat="1" x14ac:dyDescent="0.25">
      <c r="F203" s="29"/>
      <c r="G203" t="s">
        <v>359</v>
      </c>
      <c r="H203" s="29">
        <v>40.792009999999998</v>
      </c>
      <c r="I203" s="8">
        <f t="shared" si="4"/>
        <v>7.7007251414972821E-3</v>
      </c>
    </row>
    <row r="204" spans="1:14" s="15" customFormat="1" x14ac:dyDescent="0.25">
      <c r="F204" s="29"/>
      <c r="G204" t="s">
        <v>362</v>
      </c>
      <c r="H204" s="29">
        <v>40.498640000000002</v>
      </c>
      <c r="I204" s="8">
        <f t="shared" si="4"/>
        <v>7.6453426846200406E-3</v>
      </c>
    </row>
    <row r="205" spans="1:14" s="15" customFormat="1" x14ac:dyDescent="0.25">
      <c r="F205" s="29"/>
      <c r="G205" s="29" t="s">
        <v>357</v>
      </c>
      <c r="H205" s="29">
        <v>40.477690000000003</v>
      </c>
      <c r="I205" s="8">
        <f t="shared" si="4"/>
        <v>7.641387738744258E-3</v>
      </c>
    </row>
    <row r="206" spans="1:14" s="15" customFormat="1" x14ac:dyDescent="0.25">
      <c r="F206" s="29"/>
      <c r="G206" s="15" t="s">
        <v>590</v>
      </c>
      <c r="H206" s="29">
        <v>40.282359999999997</v>
      </c>
      <c r="I206" s="8">
        <f t="shared" si="4"/>
        <v>7.6045132958842791E-3</v>
      </c>
    </row>
    <row r="207" spans="1:14" s="15" customFormat="1" x14ac:dyDescent="0.25">
      <c r="F207"/>
      <c r="G207" s="29" t="s">
        <v>562</v>
      </c>
      <c r="H207" s="29">
        <v>40.181870000000004</v>
      </c>
      <c r="I207" s="8">
        <f t="shared" si="4"/>
        <v>7.5855427702968166E-3</v>
      </c>
    </row>
    <row r="208" spans="1:14" customFormat="1" x14ac:dyDescent="0.25">
      <c r="G208" s="15" t="s">
        <v>361</v>
      </c>
      <c r="H208" s="29">
        <v>39.315159999999999</v>
      </c>
      <c r="I208" s="8">
        <f t="shared" si="4"/>
        <v>7.4219250547837264E-3</v>
      </c>
      <c r="K208" s="59"/>
      <c r="L208" s="59"/>
      <c r="M208" s="59"/>
      <c r="N208" s="59"/>
    </row>
    <row r="209" spans="1:14" customFormat="1" x14ac:dyDescent="0.25">
      <c r="F209" s="1"/>
      <c r="G209" s="15" t="s">
        <v>488</v>
      </c>
      <c r="H209" s="29">
        <v>39.184220000000003</v>
      </c>
      <c r="I209" s="8">
        <f t="shared" si="4"/>
        <v>7.3972061711095058E-3</v>
      </c>
      <c r="K209" s="59"/>
      <c r="L209" s="59"/>
      <c r="M209" s="59"/>
      <c r="N209" s="59"/>
    </row>
    <row r="210" spans="1:14" s="1" customFormat="1" x14ac:dyDescent="0.25">
      <c r="A210"/>
      <c r="F210"/>
      <c r="G210" t="s">
        <v>106</v>
      </c>
      <c r="H210" s="148">
        <v>38.31908</v>
      </c>
      <c r="I210" s="8">
        <f t="shared" si="4"/>
        <v>7.233884840561808E-3</v>
      </c>
    </row>
    <row r="211" spans="1:14" s="29" customFormat="1" x14ac:dyDescent="0.25">
      <c r="F211" s="15"/>
      <c r="G211" s="15" t="s">
        <v>477</v>
      </c>
      <c r="H211" s="29">
        <v>37.784390000000002</v>
      </c>
      <c r="I211" s="8">
        <f t="shared" si="4"/>
        <v>7.13294593792114E-3</v>
      </c>
    </row>
    <row r="212" spans="1:14" customFormat="1" x14ac:dyDescent="0.25">
      <c r="F212" s="15"/>
      <c r="G212" s="15" t="s">
        <v>508</v>
      </c>
      <c r="H212" s="29">
        <v>37.357680000000002</v>
      </c>
      <c r="I212" s="8">
        <f t="shared" si="4"/>
        <v>7.0523915248111146E-3</v>
      </c>
      <c r="K212" s="59"/>
      <c r="L212" s="59"/>
      <c r="M212" s="59"/>
      <c r="N212" s="59"/>
    </row>
    <row r="213" spans="1:14" customFormat="1" x14ac:dyDescent="0.25">
      <c r="F213" s="15"/>
      <c r="G213" s="15" t="s">
        <v>584</v>
      </c>
      <c r="H213" s="29">
        <v>36.664720000000003</v>
      </c>
      <c r="I213" s="8">
        <f t="shared" si="4"/>
        <v>6.9215743747355982E-3</v>
      </c>
      <c r="K213" s="59"/>
      <c r="L213" s="59"/>
      <c r="M213" s="59"/>
      <c r="N213" s="59"/>
    </row>
    <row r="214" spans="1:14" customFormat="1" x14ac:dyDescent="0.25">
      <c r="F214" s="15"/>
      <c r="G214" s="15" t="s">
        <v>588</v>
      </c>
      <c r="H214" s="29">
        <v>36.589060000000003</v>
      </c>
      <c r="I214" s="8">
        <f t="shared" si="4"/>
        <v>6.9072912623269261E-3</v>
      </c>
      <c r="K214" s="59"/>
      <c r="L214" s="59"/>
      <c r="M214" s="59"/>
      <c r="N214" s="59"/>
    </row>
    <row r="215" spans="1:14" customFormat="1" x14ac:dyDescent="0.25">
      <c r="F215" s="15"/>
      <c r="G215" s="15" t="s">
        <v>578</v>
      </c>
      <c r="H215" s="29">
        <v>36.390309999999999</v>
      </c>
      <c r="I215" s="8">
        <f t="shared" si="4"/>
        <v>6.869771191070996E-3</v>
      </c>
      <c r="K215" s="59"/>
      <c r="L215" s="59"/>
      <c r="M215" s="59"/>
      <c r="N215" s="59"/>
    </row>
    <row r="216" spans="1:14" customFormat="1" x14ac:dyDescent="0.25">
      <c r="F216" s="15"/>
      <c r="G216" s="15" t="s">
        <v>517</v>
      </c>
      <c r="H216" s="29">
        <v>35.199060000000003</v>
      </c>
      <c r="I216" s="8">
        <f t="shared" si="4"/>
        <v>6.6448867388263378E-3</v>
      </c>
      <c r="K216" s="59"/>
      <c r="L216" s="59"/>
      <c r="M216" s="59"/>
      <c r="N216" s="59"/>
    </row>
    <row r="217" spans="1:14" customFormat="1" x14ac:dyDescent="0.25">
      <c r="F217" s="15"/>
      <c r="G217" s="15" t="s">
        <v>579</v>
      </c>
      <c r="H217" s="29">
        <v>34.641019999999997</v>
      </c>
      <c r="I217" s="8">
        <f t="shared" si="4"/>
        <v>6.5395398177513237E-3</v>
      </c>
      <c r="K217" s="59"/>
      <c r="L217" s="59"/>
      <c r="M217" s="59"/>
      <c r="N217" s="59"/>
    </row>
    <row r="218" spans="1:14" customFormat="1" x14ac:dyDescent="0.25">
      <c r="F218" s="15"/>
      <c r="G218" s="15" t="s">
        <v>472</v>
      </c>
      <c r="H218" s="29">
        <v>32.91751</v>
      </c>
      <c r="I218" s="8">
        <f t="shared" si="4"/>
        <v>6.2141751988315412E-3</v>
      </c>
      <c r="K218" s="59"/>
      <c r="L218" s="59"/>
      <c r="M218" s="59"/>
      <c r="N218" s="59"/>
    </row>
    <row r="219" spans="1:14" customFormat="1" x14ac:dyDescent="0.25">
      <c r="G219" s="15" t="s">
        <v>463</v>
      </c>
      <c r="H219" s="29">
        <v>30.566330000000001</v>
      </c>
      <c r="I219" s="8">
        <f t="shared" si="4"/>
        <v>5.7703188912314601E-3</v>
      </c>
      <c r="K219" s="59"/>
      <c r="L219" s="59"/>
      <c r="M219" s="59"/>
      <c r="N219" s="59"/>
    </row>
    <row r="220" spans="1:14" customFormat="1" x14ac:dyDescent="0.25">
      <c r="A220" s="65"/>
      <c r="G220" t="s">
        <v>535</v>
      </c>
      <c r="H220" s="29">
        <v>30.56307</v>
      </c>
      <c r="I220" s="8">
        <f t="shared" si="4"/>
        <v>5.7697034676727462E-3</v>
      </c>
      <c r="K220" s="59"/>
      <c r="L220" s="59"/>
      <c r="M220" s="59"/>
      <c r="N220" s="59"/>
    </row>
    <row r="221" spans="1:14" customFormat="1" x14ac:dyDescent="0.25">
      <c r="F221" s="1"/>
      <c r="G221" s="15" t="s">
        <v>587</v>
      </c>
      <c r="H221" s="29">
        <v>30.019500000000001</v>
      </c>
      <c r="I221" s="8">
        <f t="shared" si="4"/>
        <v>5.6670881965653983E-3</v>
      </c>
      <c r="K221" s="59"/>
      <c r="L221" s="59"/>
      <c r="M221" s="59"/>
      <c r="N221" s="59"/>
    </row>
    <row r="222" spans="1:14" customFormat="1" x14ac:dyDescent="0.25">
      <c r="F222" s="29"/>
      <c r="G222" s="29" t="s">
        <v>522</v>
      </c>
      <c r="H222" s="29">
        <v>29.370049999999999</v>
      </c>
      <c r="I222" s="8">
        <f t="shared" si="4"/>
        <v>5.5444848744161486E-3</v>
      </c>
      <c r="K222" s="59"/>
      <c r="L222" s="59"/>
      <c r="M222" s="59"/>
      <c r="N222" s="59"/>
    </row>
    <row r="223" spans="1:14" s="29" customFormat="1" x14ac:dyDescent="0.25">
      <c r="F223"/>
      <c r="G223" t="s">
        <v>551</v>
      </c>
      <c r="H223" s="29">
        <v>29.127610000000001</v>
      </c>
      <c r="I223" s="8">
        <f t="shared" si="4"/>
        <v>5.4987169947920602E-3</v>
      </c>
    </row>
    <row r="224" spans="1:14" s="29" customFormat="1" x14ac:dyDescent="0.25">
      <c r="F224"/>
      <c r="G224" s="15" t="s">
        <v>470</v>
      </c>
      <c r="H224" s="29">
        <v>29.107140000000001</v>
      </c>
      <c r="I224" s="8">
        <f t="shared" si="4"/>
        <v>5.4948526634279902E-3</v>
      </c>
    </row>
    <row r="225" spans="1:14" s="29" customFormat="1" x14ac:dyDescent="0.25">
      <c r="F225"/>
      <c r="G225" s="68" t="s">
        <v>538</v>
      </c>
      <c r="H225" s="29">
        <v>28.486090000000001</v>
      </c>
      <c r="I225" s="8">
        <f t="shared" si="4"/>
        <v>5.3776106998883935E-3</v>
      </c>
    </row>
    <row r="226" spans="1:14" s="29" customFormat="1" x14ac:dyDescent="0.25">
      <c r="F226"/>
      <c r="G226" t="s">
        <v>363</v>
      </c>
      <c r="H226" s="29">
        <v>28.15747</v>
      </c>
      <c r="I226" s="8">
        <f t="shared" si="4"/>
        <v>5.315573739807268E-3</v>
      </c>
    </row>
    <row r="227" spans="1:14" s="29" customFormat="1" x14ac:dyDescent="0.25">
      <c r="F227"/>
      <c r="G227" s="15" t="s">
        <v>490</v>
      </c>
      <c r="H227" s="29">
        <v>27.685839999999999</v>
      </c>
      <c r="I227" s="8">
        <f t="shared" si="4"/>
        <v>5.2265393186428201E-3</v>
      </c>
    </row>
    <row r="228" spans="1:14" s="29" customFormat="1" x14ac:dyDescent="0.25">
      <c r="F228"/>
      <c r="G228" s="15" t="s">
        <v>586</v>
      </c>
      <c r="H228" s="29">
        <v>27.5688</v>
      </c>
      <c r="I228" s="8">
        <f t="shared" si="4"/>
        <v>5.204444480203606E-3</v>
      </c>
    </row>
    <row r="229" spans="1:14" s="29" customFormat="1" x14ac:dyDescent="0.25">
      <c r="F229"/>
      <c r="G229" s="15" t="s">
        <v>510</v>
      </c>
      <c r="H229" s="29">
        <v>26.541370000000001</v>
      </c>
      <c r="I229" s="8">
        <f t="shared" si="4"/>
        <v>5.0104860056854701E-3</v>
      </c>
    </row>
    <row r="230" spans="1:14" s="29" customFormat="1" x14ac:dyDescent="0.25">
      <c r="F230"/>
      <c r="G230" s="15" t="s">
        <v>511</v>
      </c>
      <c r="H230" s="29">
        <v>26.1463</v>
      </c>
      <c r="I230" s="8">
        <f t="shared" si="4"/>
        <v>4.9359045991391555E-3</v>
      </c>
    </row>
    <row r="231" spans="1:14" customFormat="1" x14ac:dyDescent="0.25">
      <c r="A231" s="66"/>
      <c r="G231" s="15" t="s">
        <v>580</v>
      </c>
      <c r="H231" s="29">
        <v>25.892980000000001</v>
      </c>
      <c r="I231" s="8">
        <f t="shared" si="4"/>
        <v>4.8880827905829188E-3</v>
      </c>
      <c r="K231" s="59"/>
      <c r="L231" s="59"/>
      <c r="M231" s="59"/>
      <c r="N231" s="59"/>
    </row>
    <row r="232" spans="1:14" customFormat="1" x14ac:dyDescent="0.25">
      <c r="A232" s="67"/>
      <c r="G232" s="68" t="s">
        <v>564</v>
      </c>
      <c r="H232" s="29">
        <v>25.803629999999998</v>
      </c>
      <c r="I232" s="8">
        <f t="shared" si="4"/>
        <v>4.871215276788114E-3</v>
      </c>
      <c r="K232" s="59"/>
      <c r="L232" s="59"/>
      <c r="M232" s="59"/>
      <c r="N232" s="59"/>
    </row>
    <row r="233" spans="1:14" s="1" customFormat="1" x14ac:dyDescent="0.25">
      <c r="A233"/>
      <c r="F233"/>
      <c r="G233" s="15" t="s">
        <v>473</v>
      </c>
      <c r="H233" s="29">
        <v>25.703810000000001</v>
      </c>
      <c r="I233" s="8">
        <f t="shared" si="4"/>
        <v>4.8523712339565827E-3</v>
      </c>
    </row>
    <row r="234" spans="1:14" customFormat="1" x14ac:dyDescent="0.25">
      <c r="B234" s="29"/>
      <c r="F234" s="29"/>
      <c r="G234" t="s">
        <v>364</v>
      </c>
      <c r="H234" s="29">
        <v>25.09085</v>
      </c>
      <c r="I234" s="8">
        <f t="shared" si="4"/>
        <v>4.7366565024998053E-3</v>
      </c>
      <c r="K234" s="59"/>
      <c r="L234" s="59"/>
      <c r="M234" s="59"/>
      <c r="N234" s="59"/>
    </row>
    <row r="235" spans="1:14" s="15" customFormat="1" x14ac:dyDescent="0.25">
      <c r="F235" s="29"/>
      <c r="G235" t="s">
        <v>540</v>
      </c>
      <c r="H235" s="29">
        <v>24.633240000000001</v>
      </c>
      <c r="I235" s="8">
        <f t="shared" si="4"/>
        <v>4.6502687801982922E-3</v>
      </c>
    </row>
    <row r="236" spans="1:14" s="15" customFormat="1" x14ac:dyDescent="0.25">
      <c r="F236" s="29"/>
      <c r="G236" s="15" t="s">
        <v>482</v>
      </c>
      <c r="H236" s="29">
        <v>23.488689999999998</v>
      </c>
      <c r="I236" s="8">
        <f t="shared" si="4"/>
        <v>4.4342003648223218E-3</v>
      </c>
    </row>
    <row r="237" spans="1:14" s="15" customFormat="1" x14ac:dyDescent="0.25">
      <c r="F237" s="29"/>
      <c r="G237" s="15" t="s">
        <v>509</v>
      </c>
      <c r="H237" s="29">
        <v>23.4681</v>
      </c>
      <c r="I237" s="8">
        <f t="shared" si="4"/>
        <v>4.4303133798303243E-3</v>
      </c>
    </row>
    <row r="238" spans="1:14" s="15" customFormat="1" x14ac:dyDescent="0.25">
      <c r="F238" s="29"/>
      <c r="G238" s="29" t="s">
        <v>561</v>
      </c>
      <c r="H238" s="29">
        <v>23.32705</v>
      </c>
      <c r="I238" s="8">
        <f t="shared" si="4"/>
        <v>4.4036859280031605E-3</v>
      </c>
    </row>
    <row r="239" spans="1:14" s="15" customFormat="1" x14ac:dyDescent="0.25">
      <c r="F239" s="29"/>
      <c r="G239" s="15" t="s">
        <v>516</v>
      </c>
      <c r="H239" s="29">
        <v>22.29148</v>
      </c>
      <c r="I239" s="8">
        <f t="shared" si="4"/>
        <v>4.2081907823905669E-3</v>
      </c>
    </row>
    <row r="240" spans="1:14" s="15" customFormat="1" x14ac:dyDescent="0.25">
      <c r="F240" s="29"/>
      <c r="G240" s="15" t="s">
        <v>515</v>
      </c>
      <c r="H240" s="29">
        <v>21.197140000000001</v>
      </c>
      <c r="I240" s="8">
        <f t="shared" si="4"/>
        <v>4.0016010225001836E-3</v>
      </c>
    </row>
    <row r="241" spans="6:9" s="15" customFormat="1" x14ac:dyDescent="0.25">
      <c r="F241" s="29"/>
      <c r="G241" s="15" t="s">
        <v>474</v>
      </c>
      <c r="H241" s="29">
        <v>20.84384</v>
      </c>
      <c r="I241" s="8">
        <f t="shared" si="4"/>
        <v>3.9349049662751783E-3</v>
      </c>
    </row>
    <row r="242" spans="6:9" s="15" customFormat="1" x14ac:dyDescent="0.25">
      <c r="F242"/>
      <c r="G242" s="15" t="s">
        <v>487</v>
      </c>
      <c r="H242" s="29">
        <v>20.537700000000001</v>
      </c>
      <c r="I242" s="8">
        <f t="shared" si="4"/>
        <v>3.877111785825919E-3</v>
      </c>
    </row>
    <row r="243" spans="6:9" s="15" customFormat="1" x14ac:dyDescent="0.25">
      <c r="F243"/>
      <c r="G243" t="s">
        <v>365</v>
      </c>
      <c r="H243" s="148">
        <v>20.532060000000001</v>
      </c>
      <c r="I243" s="8">
        <f t="shared" si="4"/>
        <v>3.8760470653132983E-3</v>
      </c>
    </row>
    <row r="244" spans="6:9" s="15" customFormat="1" x14ac:dyDescent="0.25">
      <c r="F244" s="1"/>
      <c r="G244" s="15" t="s">
        <v>513</v>
      </c>
      <c r="H244" s="29">
        <v>20.307880000000001</v>
      </c>
      <c r="I244" s="8">
        <f t="shared" si="4"/>
        <v>3.8337263127389372E-3</v>
      </c>
    </row>
    <row r="245" spans="6:9" s="15" customFormat="1" x14ac:dyDescent="0.25">
      <c r="F245"/>
      <c r="G245" s="15" t="s">
        <v>581</v>
      </c>
      <c r="H245" s="29">
        <v>20.222719999999999</v>
      </c>
      <c r="I245" s="8">
        <f t="shared" si="4"/>
        <v>3.8176497881192892E-3</v>
      </c>
    </row>
    <row r="246" spans="6:9" s="15" customFormat="1" x14ac:dyDescent="0.25">
      <c r="G246" s="15" t="s">
        <v>514</v>
      </c>
      <c r="H246" s="29">
        <v>19.6907</v>
      </c>
      <c r="I246" s="8">
        <f t="shared" si="4"/>
        <v>3.7172149287000209E-3</v>
      </c>
    </row>
    <row r="247" spans="6:9" s="15" customFormat="1" x14ac:dyDescent="0.25">
      <c r="G247" s="68" t="s">
        <v>563</v>
      </c>
      <c r="H247" s="29">
        <v>19.407350000000001</v>
      </c>
      <c r="I247" s="8">
        <f t="shared" si="4"/>
        <v>3.6637240497547755E-3</v>
      </c>
    </row>
    <row r="248" spans="6:9" s="15" customFormat="1" x14ac:dyDescent="0.25">
      <c r="G248" s="15" t="s">
        <v>492</v>
      </c>
      <c r="H248" s="29">
        <v>18.918530000000001</v>
      </c>
      <c r="I248" s="8">
        <f t="shared" si="4"/>
        <v>3.571444496389626E-3</v>
      </c>
    </row>
    <row r="249" spans="6:9" s="15" customFormat="1" x14ac:dyDescent="0.25">
      <c r="G249" s="15" t="s">
        <v>497</v>
      </c>
      <c r="H249" s="29">
        <v>18.134170000000001</v>
      </c>
      <c r="I249" s="8">
        <f t="shared" si="4"/>
        <v>3.4233728330422008E-3</v>
      </c>
    </row>
    <row r="250" spans="6:9" s="15" customFormat="1" x14ac:dyDescent="0.25">
      <c r="G250" s="29" t="s">
        <v>560</v>
      </c>
      <c r="H250" s="29">
        <v>18.100200000000001</v>
      </c>
      <c r="I250" s="8">
        <f t="shared" si="4"/>
        <v>3.4169599685362189E-3</v>
      </c>
    </row>
    <row r="251" spans="6:9" s="15" customFormat="1" x14ac:dyDescent="0.25">
      <c r="G251" s="15" t="s">
        <v>486</v>
      </c>
      <c r="H251" s="29">
        <v>17.41573</v>
      </c>
      <c r="I251" s="8">
        <f t="shared" si="4"/>
        <v>3.287745562636616E-3</v>
      </c>
    </row>
    <row r="252" spans="6:9" s="15" customFormat="1" x14ac:dyDescent="0.25">
      <c r="G252" s="15" t="s">
        <v>496</v>
      </c>
      <c r="H252" s="29">
        <v>17.139749999999999</v>
      </c>
      <c r="I252" s="8">
        <f t="shared" si="4"/>
        <v>3.2356459940066215E-3</v>
      </c>
    </row>
    <row r="253" spans="6:9" s="15" customFormat="1" x14ac:dyDescent="0.25">
      <c r="G253" s="15" t="s">
        <v>491</v>
      </c>
      <c r="H253" s="29">
        <v>16.858419999999999</v>
      </c>
      <c r="I253" s="8">
        <f t="shared" si="4"/>
        <v>3.182536451131499E-3</v>
      </c>
    </row>
    <row r="254" spans="6:9" s="15" customFormat="1" x14ac:dyDescent="0.25">
      <c r="G254" t="s">
        <v>537</v>
      </c>
      <c r="H254" s="29">
        <v>16.416419999999999</v>
      </c>
      <c r="I254" s="8">
        <f t="shared" si="4"/>
        <v>3.0990955882629666E-3</v>
      </c>
    </row>
    <row r="255" spans="6:9" s="15" customFormat="1" x14ac:dyDescent="0.25">
      <c r="G255" s="15" t="s">
        <v>512</v>
      </c>
      <c r="H255" s="29">
        <v>15.874420000000001</v>
      </c>
      <c r="I255" s="8">
        <f t="shared" si="4"/>
        <v>2.9967767021210111E-3</v>
      </c>
    </row>
    <row r="256" spans="6:9" s="15" customFormat="1" x14ac:dyDescent="0.25">
      <c r="G256" s="15" t="s">
        <v>518</v>
      </c>
      <c r="H256" s="29">
        <v>14.911250000000001</v>
      </c>
      <c r="I256" s="8">
        <f t="shared" si="4"/>
        <v>2.814949245358377E-3</v>
      </c>
    </row>
    <row r="257" spans="6:9" s="15" customFormat="1" x14ac:dyDescent="0.25">
      <c r="G257" s="15" t="s">
        <v>493</v>
      </c>
      <c r="H257" s="29">
        <v>14.44838</v>
      </c>
      <c r="I257" s="8">
        <f t="shared" si="4"/>
        <v>2.727568539032681E-3</v>
      </c>
    </row>
    <row r="258" spans="6:9" s="15" customFormat="1" x14ac:dyDescent="0.25">
      <c r="G258" s="15" t="s">
        <v>494</v>
      </c>
      <c r="H258" s="29">
        <v>14.08052</v>
      </c>
      <c r="I258" s="8">
        <f t="shared" ref="I258:I273" si="5">H258/$H$47</f>
        <v>2.6581238426190649E-3</v>
      </c>
    </row>
    <row r="259" spans="6:9" s="15" customFormat="1" x14ac:dyDescent="0.25">
      <c r="G259" s="15" t="s">
        <v>591</v>
      </c>
      <c r="H259" s="29">
        <v>12.922790000000001</v>
      </c>
      <c r="I259" s="8">
        <f t="shared" si="5"/>
        <v>2.439567303775658E-3</v>
      </c>
    </row>
    <row r="260" spans="6:9" s="15" customFormat="1" x14ac:dyDescent="0.25">
      <c r="G260" t="s">
        <v>553</v>
      </c>
      <c r="H260" s="29">
        <v>12.669219999999999</v>
      </c>
      <c r="I260" s="8">
        <f t="shared" si="5"/>
        <v>2.3916983001612373E-3</v>
      </c>
    </row>
    <row r="261" spans="6:9" s="15" customFormat="1" x14ac:dyDescent="0.25">
      <c r="G261" t="s">
        <v>524</v>
      </c>
      <c r="H261" s="29">
        <v>12.247339999999999</v>
      </c>
      <c r="I261" s="8">
        <f t="shared" si="5"/>
        <v>2.3120556955753178E-3</v>
      </c>
    </row>
    <row r="262" spans="6:9" s="15" customFormat="1" x14ac:dyDescent="0.25">
      <c r="G262" s="15" t="s">
        <v>594</v>
      </c>
      <c r="H262" s="29">
        <v>12.088329999999999</v>
      </c>
      <c r="I262" s="8">
        <f t="shared" si="5"/>
        <v>2.2820377507682468E-3</v>
      </c>
    </row>
    <row r="263" spans="6:9" s="29" customFormat="1" x14ac:dyDescent="0.25">
      <c r="F263" s="15"/>
      <c r="G263" t="s">
        <v>552</v>
      </c>
      <c r="H263" s="29">
        <v>10.85346</v>
      </c>
      <c r="I263" s="8">
        <f t="shared" si="5"/>
        <v>2.0489187047717213E-3</v>
      </c>
    </row>
    <row r="264" spans="6:9" s="15" customFormat="1" x14ac:dyDescent="0.25">
      <c r="G264" s="15" t="s">
        <v>489</v>
      </c>
      <c r="H264" s="29">
        <v>10.825670000000001</v>
      </c>
      <c r="I264" s="8">
        <f t="shared" si="5"/>
        <v>2.043672502104037E-3</v>
      </c>
    </row>
    <row r="265" spans="6:9" customFormat="1" x14ac:dyDescent="0.25">
      <c r="F265" s="15"/>
      <c r="G265" s="15" t="s">
        <v>495</v>
      </c>
      <c r="H265" s="29">
        <v>10.23175</v>
      </c>
      <c r="I265" s="8">
        <f t="shared" si="5"/>
        <v>1.9315521462785193E-3</v>
      </c>
    </row>
    <row r="266" spans="6:9" s="29" customFormat="1" x14ac:dyDescent="0.25">
      <c r="F266" s="15"/>
      <c r="G266" t="s">
        <v>554</v>
      </c>
      <c r="H266" s="29">
        <v>9.2734699999999997</v>
      </c>
      <c r="I266" s="8">
        <f t="shared" si="5"/>
        <v>1.7506478248539555E-3</v>
      </c>
    </row>
    <row r="267" spans="6:9" s="15" customFormat="1" x14ac:dyDescent="0.25">
      <c r="G267" s="68" t="s">
        <v>571</v>
      </c>
      <c r="H267" s="29">
        <v>9.1294299999999993</v>
      </c>
      <c r="I267" s="8">
        <f t="shared" si="5"/>
        <v>1.7234559201309162E-3</v>
      </c>
    </row>
    <row r="268" spans="6:9" customFormat="1" x14ac:dyDescent="0.25">
      <c r="F268" s="15"/>
      <c r="G268" s="15" t="s">
        <v>595</v>
      </c>
      <c r="H268" s="29">
        <v>8.8227700000000002</v>
      </c>
      <c r="I268" s="8">
        <f t="shared" si="5"/>
        <v>1.6655645739606355E-3</v>
      </c>
    </row>
    <row r="269" spans="6:9" s="29" customFormat="1" x14ac:dyDescent="0.25">
      <c r="F269" s="15"/>
      <c r="G269" s="15" t="s">
        <v>593</v>
      </c>
      <c r="H269" s="29">
        <v>6.6101799999999997</v>
      </c>
      <c r="I269" s="8">
        <f t="shared" si="5"/>
        <v>1.2478713188151921E-3</v>
      </c>
    </row>
    <row r="270" spans="6:9" s="15" customFormat="1" x14ac:dyDescent="0.25">
      <c r="G270" s="15" t="s">
        <v>592</v>
      </c>
      <c r="H270" s="29">
        <v>3.1701600000000001</v>
      </c>
      <c r="I270" s="8">
        <f t="shared" si="5"/>
        <v>5.9846354260476562E-4</v>
      </c>
    </row>
    <row r="271" spans="6:9" customFormat="1" x14ac:dyDescent="0.25">
      <c r="F271" s="15"/>
      <c r="G271" t="s">
        <v>525</v>
      </c>
      <c r="H271" s="29">
        <v>1.9315899999999999</v>
      </c>
      <c r="I271" s="8">
        <f t="shared" si="5"/>
        <v>3.6464600974712291E-4</v>
      </c>
    </row>
    <row r="272" spans="6:9" s="29" customFormat="1" x14ac:dyDescent="0.25">
      <c r="F272" s="15"/>
      <c r="G272" t="s">
        <v>526</v>
      </c>
      <c r="H272" s="29">
        <v>1.5117499999999999</v>
      </c>
      <c r="I272" s="8">
        <f t="shared" si="5"/>
        <v>2.8538851683598127E-4</v>
      </c>
    </row>
    <row r="273" spans="7:9" s="15" customFormat="1" x14ac:dyDescent="0.25">
      <c r="G273" t="s">
        <v>527</v>
      </c>
      <c r="H273" s="29">
        <v>0.31402999999999998</v>
      </c>
      <c r="I273" s="8">
        <f t="shared" si="5"/>
        <v>5.9282656485532127E-5</v>
      </c>
    </row>
    <row r="274" spans="7:9" customFormat="1" x14ac:dyDescent="0.25"/>
    <row r="275" spans="7:9" s="29" customFormat="1" x14ac:dyDescent="0.25"/>
    <row r="276" spans="7:9" s="15" customFormat="1" x14ac:dyDescent="0.25"/>
    <row r="277" spans="7:9" customFormat="1" x14ac:dyDescent="0.25"/>
    <row r="278" spans="7:9" s="29" customFormat="1" x14ac:dyDescent="0.25"/>
    <row r="279" spans="7:9" s="15" customFormat="1" x14ac:dyDescent="0.25"/>
    <row r="280" spans="7:9" customFormat="1" x14ac:dyDescent="0.25"/>
    <row r="281" spans="7:9" s="29" customFormat="1" x14ac:dyDescent="0.25"/>
    <row r="282" spans="7:9" s="15" customFormat="1" x14ac:dyDescent="0.25"/>
    <row r="283" spans="7:9" customFormat="1" x14ac:dyDescent="0.25"/>
    <row r="284" spans="7:9" s="29" customFormat="1" x14ac:dyDescent="0.25"/>
    <row r="285" spans="7:9" s="15" customFormat="1" x14ac:dyDescent="0.25"/>
    <row r="286" spans="7:9" customFormat="1" x14ac:dyDescent="0.25"/>
    <row r="287" spans="7:9" s="29" customFormat="1" x14ac:dyDescent="0.25"/>
    <row r="288" spans="7:9" s="15" customFormat="1" x14ac:dyDescent="0.25"/>
    <row r="289" customFormat="1" x14ac:dyDescent="0.25"/>
    <row r="290" s="29" customFormat="1" x14ac:dyDescent="0.25"/>
    <row r="291" s="15" customFormat="1" x14ac:dyDescent="0.25"/>
    <row r="292" customFormat="1" x14ac:dyDescent="0.25"/>
    <row r="293" s="29" customFormat="1" x14ac:dyDescent="0.25"/>
    <row r="294" s="15" customFormat="1" x14ac:dyDescent="0.25"/>
    <row r="295" customFormat="1" x14ac:dyDescent="0.25"/>
    <row r="296" s="29" customFormat="1" x14ac:dyDescent="0.25"/>
    <row r="297" s="15" customFormat="1" x14ac:dyDescent="0.25"/>
    <row r="298" customFormat="1" x14ac:dyDescent="0.25"/>
    <row r="299" s="29" customFormat="1" x14ac:dyDescent="0.25"/>
    <row r="300" s="15" customFormat="1" x14ac:dyDescent="0.25"/>
    <row r="301" customFormat="1" x14ac:dyDescent="0.25"/>
    <row r="302" s="29" customFormat="1" x14ac:dyDescent="0.25"/>
    <row r="303" s="15" customFormat="1" x14ac:dyDescent="0.25"/>
    <row r="304" customFormat="1" x14ac:dyDescent="0.25"/>
    <row r="305" s="29" customFormat="1" x14ac:dyDescent="0.25"/>
    <row r="306" s="15" customFormat="1" x14ac:dyDescent="0.25"/>
    <row r="307" customFormat="1" x14ac:dyDescent="0.25"/>
    <row r="308" s="29" customFormat="1" x14ac:dyDescent="0.25"/>
    <row r="309" s="15" customFormat="1" x14ac:dyDescent="0.25"/>
    <row r="310" customFormat="1" x14ac:dyDescent="0.25"/>
    <row r="311" s="29" customFormat="1" x14ac:dyDescent="0.25"/>
    <row r="312" s="15" customFormat="1" x14ac:dyDescent="0.25"/>
    <row r="313" customFormat="1" x14ac:dyDescent="0.25"/>
    <row r="314" s="29" customFormat="1" x14ac:dyDescent="0.25"/>
    <row r="315" s="15" customFormat="1" x14ac:dyDescent="0.25"/>
    <row r="316" customFormat="1" x14ac:dyDescent="0.25"/>
    <row r="317" s="29" customFormat="1" x14ac:dyDescent="0.25"/>
    <row r="318" s="15" customFormat="1" x14ac:dyDescent="0.25"/>
    <row r="319" customFormat="1" x14ac:dyDescent="0.25"/>
    <row r="320" s="29" customFormat="1" x14ac:dyDescent="0.25"/>
    <row r="321" s="15" customFormat="1" x14ac:dyDescent="0.25"/>
    <row r="322" customFormat="1" x14ac:dyDescent="0.25"/>
    <row r="323" s="29" customFormat="1" x14ac:dyDescent="0.25"/>
    <row r="324" s="15" customFormat="1" x14ac:dyDescent="0.25"/>
    <row r="325" customFormat="1" x14ac:dyDescent="0.25"/>
    <row r="326" s="29" customFormat="1" x14ac:dyDescent="0.25"/>
    <row r="327" s="15" customFormat="1" x14ac:dyDescent="0.25"/>
    <row r="328" customFormat="1" x14ac:dyDescent="0.25"/>
    <row r="329" s="29" customFormat="1" x14ac:dyDescent="0.25"/>
    <row r="330" s="15" customFormat="1" x14ac:dyDescent="0.25"/>
    <row r="331" customFormat="1" x14ac:dyDescent="0.25"/>
    <row r="332" s="29" customFormat="1" x14ac:dyDescent="0.25"/>
    <row r="333" s="15" customFormat="1" x14ac:dyDescent="0.25"/>
    <row r="334" customFormat="1" x14ac:dyDescent="0.25"/>
    <row r="335" s="29" customFormat="1" x14ac:dyDescent="0.25"/>
    <row r="336" s="15" customFormat="1" x14ac:dyDescent="0.25"/>
    <row r="337" customFormat="1" x14ac:dyDescent="0.25"/>
    <row r="338" s="29" customFormat="1" x14ac:dyDescent="0.25"/>
    <row r="339" s="15" customFormat="1" x14ac:dyDescent="0.25"/>
    <row r="340" customFormat="1" x14ac:dyDescent="0.25"/>
    <row r="341" s="29" customFormat="1" x14ac:dyDescent="0.25"/>
    <row r="342" s="15" customFormat="1" x14ac:dyDescent="0.25"/>
    <row r="343" customFormat="1" x14ac:dyDescent="0.25"/>
    <row r="344" s="29" customFormat="1" x14ac:dyDescent="0.25"/>
    <row r="345" s="15" customFormat="1" x14ac:dyDescent="0.25"/>
    <row r="346" customFormat="1" x14ac:dyDescent="0.25"/>
    <row r="347" s="29" customFormat="1" x14ac:dyDescent="0.25"/>
    <row r="348" s="15" customFormat="1" x14ac:dyDescent="0.25"/>
    <row r="349" customFormat="1" x14ac:dyDescent="0.25"/>
    <row r="350" s="29" customFormat="1" x14ac:dyDescent="0.25"/>
    <row r="351" s="15" customFormat="1" x14ac:dyDescent="0.25"/>
    <row r="352" customFormat="1" x14ac:dyDescent="0.25"/>
    <row r="353" s="29" customFormat="1" x14ac:dyDescent="0.25"/>
    <row r="354" s="15" customFormat="1" x14ac:dyDescent="0.25"/>
    <row r="355" customFormat="1" x14ac:dyDescent="0.25"/>
    <row r="356" s="29" customFormat="1" x14ac:dyDescent="0.25"/>
    <row r="357" s="15" customFormat="1" x14ac:dyDescent="0.25"/>
    <row r="358" customFormat="1" x14ac:dyDescent="0.25"/>
    <row r="359" s="29" customFormat="1" x14ac:dyDescent="0.25"/>
    <row r="360" s="15" customFormat="1" x14ac:dyDescent="0.25"/>
    <row r="361" customFormat="1" x14ac:dyDescent="0.25"/>
    <row r="362" s="29" customFormat="1" x14ac:dyDescent="0.25"/>
    <row r="363" s="15" customFormat="1" x14ac:dyDescent="0.25"/>
    <row r="364" customFormat="1" x14ac:dyDescent="0.25"/>
    <row r="365" s="29" customFormat="1" x14ac:dyDescent="0.25"/>
    <row r="366" s="15" customFormat="1" x14ac:dyDescent="0.25"/>
    <row r="367" customFormat="1" x14ac:dyDescent="0.25"/>
    <row r="368" s="29" customFormat="1" x14ac:dyDescent="0.25"/>
    <row r="369" s="15" customFormat="1" x14ac:dyDescent="0.25"/>
    <row r="370" customFormat="1" x14ac:dyDescent="0.25"/>
    <row r="371" s="29" customFormat="1" x14ac:dyDescent="0.25"/>
    <row r="372" s="15" customFormat="1" x14ac:dyDescent="0.25"/>
    <row r="373" customFormat="1" x14ac:dyDescent="0.25"/>
    <row r="374" s="29" customFormat="1" x14ac:dyDescent="0.25"/>
    <row r="375" s="15" customFormat="1" x14ac:dyDescent="0.25"/>
    <row r="376" customFormat="1" x14ac:dyDescent="0.25"/>
    <row r="377" s="29" customFormat="1" x14ac:dyDescent="0.25"/>
    <row r="378" s="15" customFormat="1" x14ac:dyDescent="0.25"/>
    <row r="379" customFormat="1" x14ac:dyDescent="0.25"/>
    <row r="380" s="29" customFormat="1" x14ac:dyDescent="0.25"/>
    <row r="381" s="15" customFormat="1" x14ac:dyDescent="0.25"/>
    <row r="382" customFormat="1" x14ac:dyDescent="0.25"/>
    <row r="383" s="29" customFormat="1" x14ac:dyDescent="0.25"/>
    <row r="384" s="15" customFormat="1" x14ac:dyDescent="0.25"/>
    <row r="385" customFormat="1" x14ac:dyDescent="0.25"/>
    <row r="386" s="29" customFormat="1" x14ac:dyDescent="0.25"/>
    <row r="387" s="15" customFormat="1" x14ac:dyDescent="0.25"/>
    <row r="388" customFormat="1" x14ac:dyDescent="0.25"/>
    <row r="389" s="29" customFormat="1" x14ac:dyDescent="0.25"/>
    <row r="390" s="15" customFormat="1" x14ac:dyDescent="0.25"/>
    <row r="391" customFormat="1" x14ac:dyDescent="0.25"/>
    <row r="392" s="29" customFormat="1" x14ac:dyDescent="0.25"/>
    <row r="393" s="15" customFormat="1" x14ac:dyDescent="0.25"/>
    <row r="394" customFormat="1" x14ac:dyDescent="0.25"/>
    <row r="395" s="29" customFormat="1" x14ac:dyDescent="0.25"/>
    <row r="396" s="15" customFormat="1" x14ac:dyDescent="0.25"/>
    <row r="397" customFormat="1" x14ac:dyDescent="0.25"/>
    <row r="398" s="29" customFormat="1" x14ac:dyDescent="0.25"/>
    <row r="399" s="15" customFormat="1" x14ac:dyDescent="0.25"/>
    <row r="400" customFormat="1" x14ac:dyDescent="0.25"/>
    <row r="401" spans="1:2" customFormat="1" x14ac:dyDescent="0.25">
      <c r="A401" s="66"/>
    </row>
    <row r="402" spans="1:2" customFormat="1" x14ac:dyDescent="0.25"/>
    <row r="403" spans="1:2" customFormat="1" x14ac:dyDescent="0.25">
      <c r="A403" s="65"/>
    </row>
    <row r="404" spans="1:2" customFormat="1" x14ac:dyDescent="0.25">
      <c r="A404" s="67"/>
    </row>
    <row r="405" spans="1:2" customFormat="1" x14ac:dyDescent="0.25"/>
    <row r="406" spans="1:2" customFormat="1" x14ac:dyDescent="0.25"/>
    <row r="407" spans="1:2" s="1" customFormat="1" x14ac:dyDescent="0.25">
      <c r="A407"/>
    </row>
    <row r="408" spans="1:2" s="1" customFormat="1" x14ac:dyDescent="0.25">
      <c r="A408"/>
    </row>
    <row r="409" spans="1:2" customFormat="1" x14ac:dyDescent="0.25"/>
    <row r="410" spans="1:2" customFormat="1" x14ac:dyDescent="0.25">
      <c r="B410" s="29"/>
    </row>
    <row r="411" spans="1:2" s="29" customFormat="1" x14ac:dyDescent="0.25"/>
    <row r="412" spans="1:2" s="29" customFormat="1" x14ac:dyDescent="0.25"/>
    <row r="413" spans="1:2" s="15" customFormat="1" x14ac:dyDescent="0.25"/>
    <row r="414" spans="1:2" customFormat="1" x14ac:dyDescent="0.25"/>
    <row r="415" spans="1:2" s="29" customFormat="1" x14ac:dyDescent="0.25"/>
    <row r="416" spans="1:2" s="15" customFormat="1" x14ac:dyDescent="0.25"/>
    <row r="417" spans="1:1" customFormat="1" x14ac:dyDescent="0.25"/>
    <row r="418" spans="1:1" s="29" customFormat="1" x14ac:dyDescent="0.25"/>
    <row r="419" spans="1:1" s="15" customFormat="1" x14ac:dyDescent="0.25"/>
    <row r="420" spans="1:1" customFormat="1" x14ac:dyDescent="0.25"/>
    <row r="421" spans="1:1" s="29" customFormat="1" x14ac:dyDescent="0.25"/>
    <row r="422" spans="1:1" s="15" customFormat="1" x14ac:dyDescent="0.25"/>
    <row r="423" spans="1:1" customFormat="1" x14ac:dyDescent="0.25"/>
    <row r="424" spans="1:1" s="29" customFormat="1" x14ac:dyDescent="0.25"/>
    <row r="425" spans="1:1" s="15" customFormat="1" x14ac:dyDescent="0.25"/>
    <row r="426" spans="1:1" customFormat="1" x14ac:dyDescent="0.25"/>
    <row r="427" spans="1:1" s="68" customFormat="1" x14ac:dyDescent="0.25"/>
    <row r="428" spans="1:1" customFormat="1" x14ac:dyDescent="0.25"/>
    <row r="429" spans="1:1" s="68" customFormat="1" x14ac:dyDescent="0.25"/>
    <row r="430" spans="1:1" s="68" customFormat="1" x14ac:dyDescent="0.25"/>
    <row r="431" spans="1:1" customFormat="1" x14ac:dyDescent="0.25">
      <c r="A431" s="66"/>
    </row>
    <row r="432" spans="1:1" customFormat="1" x14ac:dyDescent="0.25"/>
    <row r="433" spans="1:2" customFormat="1" x14ac:dyDescent="0.25">
      <c r="A433" s="65"/>
    </row>
    <row r="434" spans="1:2" customFormat="1" x14ac:dyDescent="0.25">
      <c r="A434" s="67"/>
    </row>
    <row r="435" spans="1:2" customFormat="1" x14ac:dyDescent="0.25"/>
    <row r="436" spans="1:2" customFormat="1" x14ac:dyDescent="0.25"/>
    <row r="437" spans="1:2" s="1" customFormat="1" x14ac:dyDescent="0.25">
      <c r="A437"/>
    </row>
    <row r="438" spans="1:2" s="1" customFormat="1" x14ac:dyDescent="0.25">
      <c r="A438"/>
    </row>
    <row r="439" spans="1:2" customFormat="1" x14ac:dyDescent="0.25"/>
    <row r="440" spans="1:2" customFormat="1" x14ac:dyDescent="0.25">
      <c r="B440" s="29"/>
    </row>
    <row r="441" spans="1:2" s="29" customFormat="1" x14ac:dyDescent="0.25"/>
    <row r="442" spans="1:2" s="29" customFormat="1" x14ac:dyDescent="0.25"/>
    <row r="443" spans="1:2" s="15" customFormat="1" x14ac:dyDescent="0.25"/>
    <row r="444" spans="1:2" customFormat="1" x14ac:dyDescent="0.25"/>
    <row r="445" spans="1:2" s="29" customFormat="1" x14ac:dyDescent="0.25"/>
    <row r="446" spans="1:2" s="15" customFormat="1" x14ac:dyDescent="0.25"/>
    <row r="447" spans="1:2" customFormat="1" x14ac:dyDescent="0.25"/>
    <row r="448" spans="1:2" s="29" customFormat="1" x14ac:dyDescent="0.25"/>
    <row r="449" spans="1:1" s="15" customFormat="1" x14ac:dyDescent="0.25"/>
    <row r="450" spans="1:1" customFormat="1" x14ac:dyDescent="0.25"/>
    <row r="451" spans="1:1" s="29" customFormat="1" x14ac:dyDescent="0.25"/>
    <row r="452" spans="1:1" s="15" customFormat="1" x14ac:dyDescent="0.25"/>
    <row r="453" spans="1:1" customFormat="1" x14ac:dyDescent="0.25"/>
    <row r="454" spans="1:1" s="29" customFormat="1" x14ac:dyDescent="0.25"/>
    <row r="455" spans="1:1" s="15" customFormat="1" x14ac:dyDescent="0.25"/>
    <row r="456" spans="1:1" customFormat="1" x14ac:dyDescent="0.25"/>
    <row r="457" spans="1:1" s="68" customFormat="1" x14ac:dyDescent="0.25"/>
    <row r="458" spans="1:1" customFormat="1" x14ac:dyDescent="0.25"/>
    <row r="459" spans="1:1" s="68" customFormat="1" x14ac:dyDescent="0.25"/>
    <row r="460" spans="1:1" s="68" customFormat="1" x14ac:dyDescent="0.25"/>
    <row r="461" spans="1:1" customFormat="1" x14ac:dyDescent="0.25">
      <c r="A461" s="66"/>
    </row>
    <row r="462" spans="1:1" customFormat="1" x14ac:dyDescent="0.25"/>
    <row r="463" spans="1:1" customFormat="1" x14ac:dyDescent="0.25">
      <c r="A463" s="65"/>
    </row>
    <row r="464" spans="1:1" customFormat="1" x14ac:dyDescent="0.25">
      <c r="A464" s="67"/>
    </row>
    <row r="465" spans="1:2" customFormat="1" x14ac:dyDescent="0.25"/>
    <row r="466" spans="1:2" customFormat="1" x14ac:dyDescent="0.25"/>
    <row r="467" spans="1:2" s="1" customFormat="1" x14ac:dyDescent="0.25">
      <c r="A467"/>
    </row>
    <row r="468" spans="1:2" s="1" customFormat="1" x14ac:dyDescent="0.25">
      <c r="A468"/>
    </row>
    <row r="469" spans="1:2" customFormat="1" x14ac:dyDescent="0.25"/>
    <row r="470" spans="1:2" customFormat="1" x14ac:dyDescent="0.25">
      <c r="B470" s="29"/>
    </row>
    <row r="471" spans="1:2" s="29" customFormat="1" x14ac:dyDescent="0.25"/>
    <row r="472" spans="1:2" s="29" customFormat="1" x14ac:dyDescent="0.25"/>
    <row r="473" spans="1:2" s="15" customFormat="1" x14ac:dyDescent="0.25"/>
    <row r="474" spans="1:2" customFormat="1" x14ac:dyDescent="0.25"/>
    <row r="475" spans="1:2" s="29" customFormat="1" x14ac:dyDescent="0.25"/>
    <row r="476" spans="1:2" s="15" customFormat="1" x14ac:dyDescent="0.25"/>
    <row r="477" spans="1:2" customFormat="1" x14ac:dyDescent="0.25"/>
    <row r="478" spans="1:2" s="29" customFormat="1" x14ac:dyDescent="0.25"/>
    <row r="479" spans="1:2" s="15" customFormat="1" x14ac:dyDescent="0.25"/>
    <row r="480" spans="1:2" customFormat="1" x14ac:dyDescent="0.25"/>
    <row r="481" s="29" customFormat="1" x14ac:dyDescent="0.25"/>
    <row r="482" s="15" customFormat="1" x14ac:dyDescent="0.25"/>
    <row r="483" customFormat="1" x14ac:dyDescent="0.25"/>
    <row r="484" s="29" customFormat="1" x14ac:dyDescent="0.25"/>
    <row r="485" s="15" customFormat="1" x14ac:dyDescent="0.25"/>
    <row r="486" customFormat="1" x14ac:dyDescent="0.25"/>
    <row r="487" s="29" customFormat="1" x14ac:dyDescent="0.25"/>
    <row r="488" s="15" customFormat="1" x14ac:dyDescent="0.25"/>
    <row r="489" customFormat="1" x14ac:dyDescent="0.25"/>
    <row r="490" s="29" customFormat="1" x14ac:dyDescent="0.25"/>
    <row r="491" s="15" customFormat="1" x14ac:dyDescent="0.25"/>
    <row r="492" customFormat="1" x14ac:dyDescent="0.25"/>
    <row r="493" s="29" customFormat="1" x14ac:dyDescent="0.25"/>
    <row r="494" s="15" customFormat="1" x14ac:dyDescent="0.25"/>
    <row r="495" customFormat="1" x14ac:dyDescent="0.25"/>
    <row r="496" s="29" customFormat="1" x14ac:dyDescent="0.25"/>
    <row r="497" spans="1:1" s="15" customFormat="1" x14ac:dyDescent="0.25"/>
    <row r="498" spans="1:1" customFormat="1" x14ac:dyDescent="0.25"/>
    <row r="499" spans="1:1" s="29" customFormat="1" x14ac:dyDescent="0.25"/>
    <row r="500" spans="1:1" s="15" customFormat="1" x14ac:dyDescent="0.25"/>
    <row r="501" spans="1:1" customFormat="1" x14ac:dyDescent="0.25"/>
    <row r="502" spans="1:1" s="29" customFormat="1" x14ac:dyDescent="0.25"/>
    <row r="503" spans="1:1" s="15" customFormat="1" x14ac:dyDescent="0.25"/>
    <row r="504" spans="1:1" customFormat="1" x14ac:dyDescent="0.25"/>
    <row r="505" spans="1:1" s="29" customFormat="1" x14ac:dyDescent="0.25"/>
    <row r="506" spans="1:1" s="15" customFormat="1" x14ac:dyDescent="0.25"/>
    <row r="507" spans="1:1" customFormat="1" x14ac:dyDescent="0.25"/>
    <row r="508" spans="1:1" customFormat="1" x14ac:dyDescent="0.25">
      <c r="A508" s="66"/>
    </row>
    <row r="509" spans="1:1" customFormat="1" x14ac:dyDescent="0.25"/>
    <row r="510" spans="1:1" customFormat="1" x14ac:dyDescent="0.25">
      <c r="A510" s="65"/>
    </row>
    <row r="511" spans="1:1" customFormat="1" x14ac:dyDescent="0.25">
      <c r="A511" s="67"/>
    </row>
    <row r="512" spans="1:1" customFormat="1" x14ac:dyDescent="0.25"/>
    <row r="513" spans="1:2" customFormat="1" x14ac:dyDescent="0.25"/>
    <row r="514" spans="1:2" s="1" customFormat="1" x14ac:dyDescent="0.25">
      <c r="A514"/>
    </row>
    <row r="515" spans="1:2" s="1" customFormat="1" x14ac:dyDescent="0.25">
      <c r="A515"/>
    </row>
    <row r="516" spans="1:2" customFormat="1" x14ac:dyDescent="0.25"/>
    <row r="517" spans="1:2" customFormat="1" x14ac:dyDescent="0.25">
      <c r="B517" s="29"/>
    </row>
    <row r="518" spans="1:2" s="29" customFormat="1" x14ac:dyDescent="0.25"/>
    <row r="519" spans="1:2" s="29" customFormat="1" x14ac:dyDescent="0.25"/>
    <row r="520" spans="1:2" s="15" customFormat="1" x14ac:dyDescent="0.25"/>
    <row r="521" spans="1:2" customFormat="1" x14ac:dyDescent="0.25"/>
    <row r="522" spans="1:2" s="29" customFormat="1" x14ac:dyDescent="0.25"/>
    <row r="523" spans="1:2" s="15" customFormat="1" x14ac:dyDescent="0.25"/>
    <row r="524" spans="1:2" customFormat="1" x14ac:dyDescent="0.25"/>
    <row r="525" spans="1:2" s="29" customFormat="1" x14ac:dyDescent="0.25"/>
    <row r="526" spans="1:2" s="15" customFormat="1" x14ac:dyDescent="0.25"/>
    <row r="527" spans="1:2" customFormat="1" x14ac:dyDescent="0.25"/>
    <row r="528" spans="1:2" s="29" customFormat="1" x14ac:dyDescent="0.25"/>
    <row r="529" spans="1:1" s="15" customFormat="1" x14ac:dyDescent="0.25"/>
    <row r="530" spans="1:1" customFormat="1" x14ac:dyDescent="0.25"/>
    <row r="531" spans="1:1" s="29" customFormat="1" x14ac:dyDescent="0.25"/>
    <row r="532" spans="1:1" s="15" customFormat="1" x14ac:dyDescent="0.25"/>
    <row r="533" spans="1:1" customFormat="1" x14ac:dyDescent="0.25"/>
    <row r="534" spans="1:1" s="68" customFormat="1" x14ac:dyDescent="0.25"/>
    <row r="535" spans="1:1" customFormat="1" x14ac:dyDescent="0.25"/>
    <row r="536" spans="1:1" s="68" customFormat="1" x14ac:dyDescent="0.25"/>
    <row r="537" spans="1:1" s="68" customFormat="1" x14ac:dyDescent="0.25"/>
    <row r="538" spans="1:1" customFormat="1" x14ac:dyDescent="0.25">
      <c r="A538" s="66"/>
    </row>
    <row r="539" spans="1:1" customFormat="1" x14ac:dyDescent="0.25"/>
    <row r="540" spans="1:1" customFormat="1" x14ac:dyDescent="0.25">
      <c r="A540" s="65"/>
    </row>
    <row r="541" spans="1:1" customFormat="1" x14ac:dyDescent="0.25">
      <c r="A541" s="67"/>
    </row>
    <row r="542" spans="1:1" customFormat="1" x14ac:dyDescent="0.25"/>
    <row r="543" spans="1:1" customFormat="1" x14ac:dyDescent="0.25"/>
    <row r="544" spans="1:1" s="1" customFormat="1" x14ac:dyDescent="0.25">
      <c r="A544"/>
    </row>
    <row r="545" spans="1:2" s="1" customFormat="1" x14ac:dyDescent="0.25">
      <c r="A545"/>
    </row>
    <row r="546" spans="1:2" customFormat="1" x14ac:dyDescent="0.25"/>
    <row r="547" spans="1:2" customFormat="1" x14ac:dyDescent="0.25">
      <c r="B547" s="29"/>
    </row>
    <row r="548" spans="1:2" s="29" customFormat="1" x14ac:dyDescent="0.25"/>
    <row r="549" spans="1:2" s="29" customFormat="1" x14ac:dyDescent="0.25"/>
    <row r="550" spans="1:2" s="15" customFormat="1" x14ac:dyDescent="0.25"/>
    <row r="551" spans="1:2" customFormat="1" x14ac:dyDescent="0.25"/>
    <row r="552" spans="1:2" s="29" customFormat="1" x14ac:dyDescent="0.25"/>
    <row r="553" spans="1:2" s="15" customFormat="1" x14ac:dyDescent="0.25"/>
    <row r="554" spans="1:2" customFormat="1" x14ac:dyDescent="0.25"/>
    <row r="555" spans="1:2" s="29" customFormat="1" x14ac:dyDescent="0.25"/>
    <row r="556" spans="1:2" s="15" customFormat="1" x14ac:dyDescent="0.25"/>
    <row r="557" spans="1:2" customFormat="1" x14ac:dyDescent="0.25"/>
    <row r="558" spans="1:2" s="29" customFormat="1" x14ac:dyDescent="0.25"/>
    <row r="559" spans="1:2" s="15" customFormat="1" x14ac:dyDescent="0.25"/>
    <row r="560" spans="1:2" customFormat="1" x14ac:dyDescent="0.25"/>
    <row r="561" spans="1:1" s="29" customFormat="1" x14ac:dyDescent="0.25"/>
    <row r="562" spans="1:1" s="15" customFormat="1" x14ac:dyDescent="0.25"/>
    <row r="563" spans="1:1" customFormat="1" x14ac:dyDescent="0.25"/>
    <row r="564" spans="1:1" s="68" customFormat="1" x14ac:dyDescent="0.25"/>
    <row r="565" spans="1:1" customFormat="1" x14ac:dyDescent="0.25"/>
    <row r="566" spans="1:1" s="68" customFormat="1" x14ac:dyDescent="0.25"/>
    <row r="567" spans="1:1" s="68" customFormat="1" x14ac:dyDescent="0.25"/>
    <row r="568" spans="1:1" customFormat="1" x14ac:dyDescent="0.25">
      <c r="A568" s="66"/>
    </row>
    <row r="569" spans="1:1" customFormat="1" x14ac:dyDescent="0.25"/>
    <row r="570" spans="1:1" customFormat="1" x14ac:dyDescent="0.25">
      <c r="A570" s="65"/>
    </row>
    <row r="571" spans="1:1" customFormat="1" x14ac:dyDescent="0.25">
      <c r="A571" s="67"/>
    </row>
    <row r="572" spans="1:1" customFormat="1" x14ac:dyDescent="0.25"/>
    <row r="573" spans="1:1" customFormat="1" x14ac:dyDescent="0.25"/>
    <row r="574" spans="1:1" s="1" customFormat="1" x14ac:dyDescent="0.25">
      <c r="A574"/>
    </row>
    <row r="575" spans="1:1" s="1" customFormat="1" x14ac:dyDescent="0.25">
      <c r="A575"/>
    </row>
    <row r="576" spans="1:1" customFormat="1" x14ac:dyDescent="0.25"/>
    <row r="577" spans="2:2" customFormat="1" x14ac:dyDescent="0.25">
      <c r="B577" s="29"/>
    </row>
    <row r="578" spans="2:2" s="29" customFormat="1" x14ac:dyDescent="0.25"/>
    <row r="579" spans="2:2" s="29" customFormat="1" x14ac:dyDescent="0.25"/>
    <row r="580" spans="2:2" s="15" customFormat="1" x14ac:dyDescent="0.25"/>
    <row r="581" spans="2:2" customFormat="1" x14ac:dyDescent="0.25"/>
    <row r="582" spans="2:2" s="29" customFormat="1" x14ac:dyDescent="0.25"/>
    <row r="583" spans="2:2" s="15" customFormat="1" x14ac:dyDescent="0.25"/>
    <row r="584" spans="2:2" customFormat="1" x14ac:dyDescent="0.25"/>
    <row r="585" spans="2:2" s="29" customFormat="1" x14ac:dyDescent="0.25"/>
    <row r="586" spans="2:2" s="15" customFormat="1" x14ac:dyDescent="0.25"/>
    <row r="587" spans="2:2" customFormat="1" x14ac:dyDescent="0.25"/>
    <row r="588" spans="2:2" s="29" customFormat="1" x14ac:dyDescent="0.25"/>
    <row r="589" spans="2:2" s="15" customFormat="1" x14ac:dyDescent="0.25"/>
    <row r="590" spans="2:2" customFormat="1" x14ac:dyDescent="0.25"/>
    <row r="591" spans="2:2" s="29" customFormat="1" x14ac:dyDescent="0.25"/>
    <row r="592" spans="2:2" s="15" customFormat="1" x14ac:dyDescent="0.25"/>
    <row r="593" spans="1:2" customFormat="1" x14ac:dyDescent="0.25"/>
    <row r="594" spans="1:2" s="68" customFormat="1" x14ac:dyDescent="0.25"/>
    <row r="595" spans="1:2" customFormat="1" x14ac:dyDescent="0.25"/>
    <row r="596" spans="1:2" s="68" customFormat="1" x14ac:dyDescent="0.25"/>
    <row r="597" spans="1:2" s="68" customFormat="1" x14ac:dyDescent="0.25"/>
    <row r="598" spans="1:2" customFormat="1" x14ac:dyDescent="0.25">
      <c r="A598" s="66"/>
    </row>
    <row r="599" spans="1:2" customFormat="1" x14ac:dyDescent="0.25"/>
    <row r="600" spans="1:2" customFormat="1" x14ac:dyDescent="0.25">
      <c r="A600" s="65"/>
    </row>
    <row r="601" spans="1:2" customFormat="1" x14ac:dyDescent="0.25">
      <c r="A601" s="67"/>
    </row>
    <row r="602" spans="1:2" customFormat="1" x14ac:dyDescent="0.25"/>
    <row r="603" spans="1:2" customFormat="1" x14ac:dyDescent="0.25"/>
    <row r="604" spans="1:2" s="1" customFormat="1" x14ac:dyDescent="0.25">
      <c r="A604"/>
    </row>
    <row r="605" spans="1:2" s="1" customFormat="1" x14ac:dyDescent="0.25">
      <c r="A605"/>
    </row>
    <row r="606" spans="1:2" customFormat="1" x14ac:dyDescent="0.25"/>
    <row r="607" spans="1:2" customFormat="1" x14ac:dyDescent="0.25">
      <c r="B607" s="29"/>
    </row>
    <row r="608" spans="1:2" s="29" customFormat="1" x14ac:dyDescent="0.25"/>
    <row r="609" s="29" customFormat="1" x14ac:dyDescent="0.25"/>
    <row r="610" s="15" customFormat="1" x14ac:dyDescent="0.25"/>
    <row r="611" customFormat="1" x14ac:dyDescent="0.25"/>
    <row r="612" s="29" customFormat="1" x14ac:dyDescent="0.25"/>
    <row r="613" s="15" customFormat="1" x14ac:dyDescent="0.25"/>
    <row r="614" customFormat="1" x14ac:dyDescent="0.25"/>
    <row r="615" s="29" customFormat="1" x14ac:dyDescent="0.25"/>
    <row r="616" s="15" customFormat="1" x14ac:dyDescent="0.25"/>
    <row r="617" customFormat="1" x14ac:dyDescent="0.25"/>
    <row r="618" s="29" customFormat="1" x14ac:dyDescent="0.25"/>
    <row r="619" s="15" customFormat="1" x14ac:dyDescent="0.25"/>
    <row r="620" customFormat="1" x14ac:dyDescent="0.25"/>
    <row r="621" s="29" customFormat="1" x14ac:dyDescent="0.25"/>
    <row r="622" s="15" customFormat="1" x14ac:dyDescent="0.25"/>
    <row r="623" customFormat="1" x14ac:dyDescent="0.25"/>
    <row r="624" s="29" customFormat="1" x14ac:dyDescent="0.25"/>
    <row r="625" spans="1:1" s="15" customFormat="1" x14ac:dyDescent="0.25"/>
    <row r="626" spans="1:1" customFormat="1" x14ac:dyDescent="0.25"/>
    <row r="627" spans="1:1" s="29" customFormat="1" x14ac:dyDescent="0.25"/>
    <row r="628" spans="1:1" s="15" customFormat="1" x14ac:dyDescent="0.25"/>
    <row r="629" spans="1:1" customFormat="1" x14ac:dyDescent="0.25"/>
    <row r="630" spans="1:1" s="29" customFormat="1" x14ac:dyDescent="0.25"/>
    <row r="631" spans="1:1" s="15" customFormat="1" x14ac:dyDescent="0.25"/>
    <row r="632" spans="1:1" customFormat="1" x14ac:dyDescent="0.25"/>
    <row r="633" spans="1:1" customFormat="1" x14ac:dyDescent="0.25">
      <c r="A633" s="66"/>
    </row>
    <row r="634" spans="1:1" customFormat="1" x14ac:dyDescent="0.25"/>
    <row r="635" spans="1:1" customFormat="1" x14ac:dyDescent="0.25">
      <c r="A635" s="65"/>
    </row>
    <row r="636" spans="1:1" customFormat="1" x14ac:dyDescent="0.25">
      <c r="A636" s="67"/>
    </row>
    <row r="637" spans="1:1" customFormat="1" x14ac:dyDescent="0.25"/>
    <row r="638" spans="1:1" customFormat="1" x14ac:dyDescent="0.25"/>
    <row r="639" spans="1:1" s="1" customFormat="1" x14ac:dyDescent="0.25">
      <c r="A639"/>
    </row>
    <row r="640" spans="1:1" s="1" customFormat="1" x14ac:dyDescent="0.25">
      <c r="A640"/>
    </row>
    <row r="641" spans="2:2" customFormat="1" x14ac:dyDescent="0.25"/>
    <row r="642" spans="2:2" customFormat="1" x14ac:dyDescent="0.25">
      <c r="B642" s="29"/>
    </row>
    <row r="643" spans="2:2" s="29" customFormat="1" x14ac:dyDescent="0.25"/>
    <row r="644" spans="2:2" s="29" customFormat="1" x14ac:dyDescent="0.25"/>
    <row r="645" spans="2:2" s="15" customFormat="1" x14ac:dyDescent="0.25"/>
    <row r="646" spans="2:2" customFormat="1" x14ac:dyDescent="0.25"/>
    <row r="647" spans="2:2" s="29" customFormat="1" x14ac:dyDescent="0.25"/>
    <row r="648" spans="2:2" s="15" customFormat="1" x14ac:dyDescent="0.25"/>
    <row r="649" spans="2:2" customFormat="1" x14ac:dyDescent="0.25"/>
    <row r="650" spans="2:2" s="29" customFormat="1" x14ac:dyDescent="0.25"/>
    <row r="651" spans="2:2" s="15" customFormat="1" x14ac:dyDescent="0.25"/>
    <row r="652" spans="2:2" customFormat="1" x14ac:dyDescent="0.25"/>
    <row r="653" spans="2:2" s="29" customFormat="1" x14ac:dyDescent="0.25"/>
    <row r="654" spans="2:2" s="15" customFormat="1" x14ac:dyDescent="0.25"/>
    <row r="655" spans="2:2" customFormat="1" x14ac:dyDescent="0.25"/>
    <row r="656" spans="2:2" s="29" customFormat="1" x14ac:dyDescent="0.25"/>
    <row r="657" spans="1:1" s="15" customFormat="1" x14ac:dyDescent="0.25"/>
    <row r="658" spans="1:1" customFormat="1" x14ac:dyDescent="0.25"/>
    <row r="659" spans="1:1" s="29" customFormat="1" x14ac:dyDescent="0.25"/>
    <row r="660" spans="1:1" s="15" customFormat="1" x14ac:dyDescent="0.25"/>
    <row r="661" spans="1:1" customFormat="1" x14ac:dyDescent="0.25"/>
    <row r="662" spans="1:1" s="29" customFormat="1" x14ac:dyDescent="0.25"/>
    <row r="663" spans="1:1" s="15" customFormat="1" x14ac:dyDescent="0.25"/>
    <row r="664" spans="1:1" customFormat="1" x14ac:dyDescent="0.25"/>
    <row r="665" spans="1:1" s="29" customFormat="1" x14ac:dyDescent="0.25"/>
    <row r="666" spans="1:1" s="15" customFormat="1" x14ac:dyDescent="0.25"/>
    <row r="667" spans="1:1" customFormat="1" x14ac:dyDescent="0.25"/>
    <row r="668" spans="1:1" customFormat="1" x14ac:dyDescent="0.25">
      <c r="A668" s="66"/>
    </row>
    <row r="669" spans="1:1" customFormat="1" x14ac:dyDescent="0.25"/>
    <row r="670" spans="1:1" customFormat="1" x14ac:dyDescent="0.25">
      <c r="A670" s="65"/>
    </row>
    <row r="671" spans="1:1" customFormat="1" x14ac:dyDescent="0.25">
      <c r="A671" s="67"/>
    </row>
    <row r="672" spans="1:1" customFormat="1" x14ac:dyDescent="0.25"/>
    <row r="673" spans="1:2" customFormat="1" x14ac:dyDescent="0.25"/>
    <row r="674" spans="1:2" s="1" customFormat="1" x14ac:dyDescent="0.25">
      <c r="A674"/>
    </row>
    <row r="675" spans="1:2" s="1" customFormat="1" x14ac:dyDescent="0.25">
      <c r="A675"/>
    </row>
    <row r="676" spans="1:2" customFormat="1" x14ac:dyDescent="0.25"/>
    <row r="677" spans="1:2" customFormat="1" x14ac:dyDescent="0.25">
      <c r="B677" s="29"/>
    </row>
    <row r="678" spans="1:2" s="29" customFormat="1" x14ac:dyDescent="0.25"/>
    <row r="679" spans="1:2" s="29" customFormat="1" x14ac:dyDescent="0.25"/>
    <row r="680" spans="1:2" s="15" customFormat="1" x14ac:dyDescent="0.25"/>
    <row r="681" spans="1:2" customFormat="1" x14ac:dyDescent="0.25"/>
    <row r="682" spans="1:2" s="29" customFormat="1" x14ac:dyDescent="0.25"/>
    <row r="683" spans="1:2" s="15" customFormat="1" x14ac:dyDescent="0.25"/>
    <row r="684" spans="1:2" customFormat="1" x14ac:dyDescent="0.25"/>
    <row r="685" spans="1:2" s="29" customFormat="1" x14ac:dyDescent="0.25"/>
    <row r="686" spans="1:2" s="15" customFormat="1" x14ac:dyDescent="0.25"/>
    <row r="687" spans="1:2" customFormat="1" x14ac:dyDescent="0.25"/>
    <row r="688" spans="1:2" s="29" customFormat="1" x14ac:dyDescent="0.25"/>
    <row r="689" spans="1:1" s="15" customFormat="1" x14ac:dyDescent="0.25"/>
    <row r="690" spans="1:1" customFormat="1" x14ac:dyDescent="0.25"/>
    <row r="691" spans="1:1" s="29" customFormat="1" x14ac:dyDescent="0.25"/>
    <row r="692" spans="1:1" s="15" customFormat="1" x14ac:dyDescent="0.25"/>
    <row r="693" spans="1:1" customFormat="1" x14ac:dyDescent="0.25"/>
    <row r="694" spans="1:1" s="29" customFormat="1" x14ac:dyDescent="0.25"/>
    <row r="695" spans="1:1" s="15" customFormat="1" x14ac:dyDescent="0.25"/>
    <row r="696" spans="1:1" customFormat="1" x14ac:dyDescent="0.25"/>
    <row r="697" spans="1:1" s="29" customFormat="1" x14ac:dyDescent="0.25"/>
    <row r="698" spans="1:1" s="15" customFormat="1" x14ac:dyDescent="0.25"/>
    <row r="699" spans="1:1" customFormat="1" x14ac:dyDescent="0.25"/>
    <row r="700" spans="1:1" s="29" customFormat="1" x14ac:dyDescent="0.25"/>
    <row r="701" spans="1:1" s="15" customFormat="1" x14ac:dyDescent="0.25"/>
    <row r="702" spans="1:1" customFormat="1" x14ac:dyDescent="0.25"/>
    <row r="703" spans="1:1" customFormat="1" x14ac:dyDescent="0.25">
      <c r="A703" s="66"/>
    </row>
    <row r="704" spans="1:1" customFormat="1" x14ac:dyDescent="0.25"/>
    <row r="705" spans="1:2" customFormat="1" x14ac:dyDescent="0.25">
      <c r="A705" s="65"/>
    </row>
    <row r="706" spans="1:2" customFormat="1" x14ac:dyDescent="0.25">
      <c r="A706" s="67"/>
    </row>
    <row r="707" spans="1:2" customFormat="1" x14ac:dyDescent="0.25"/>
    <row r="708" spans="1:2" customFormat="1" x14ac:dyDescent="0.25"/>
    <row r="709" spans="1:2" s="1" customFormat="1" x14ac:dyDescent="0.25">
      <c r="A709"/>
    </row>
    <row r="710" spans="1:2" s="1" customFormat="1" x14ac:dyDescent="0.25">
      <c r="A710"/>
    </row>
    <row r="711" spans="1:2" customFormat="1" x14ac:dyDescent="0.25"/>
    <row r="712" spans="1:2" customFormat="1" x14ac:dyDescent="0.25">
      <c r="B712" s="29"/>
    </row>
    <row r="713" spans="1:2" s="29" customFormat="1" x14ac:dyDescent="0.25"/>
    <row r="714" spans="1:2" s="29" customFormat="1" x14ac:dyDescent="0.25"/>
    <row r="715" spans="1:2" s="15" customFormat="1" x14ac:dyDescent="0.25"/>
    <row r="716" spans="1:2" customFormat="1" x14ac:dyDescent="0.25"/>
    <row r="717" spans="1:2" s="29" customFormat="1" x14ac:dyDescent="0.25"/>
    <row r="718" spans="1:2" s="15" customFormat="1" x14ac:dyDescent="0.25"/>
    <row r="719" spans="1:2" customFormat="1" x14ac:dyDescent="0.25"/>
    <row r="720" spans="1:2" s="29" customFormat="1" x14ac:dyDescent="0.25"/>
    <row r="721" s="15" customFormat="1" x14ac:dyDescent="0.25"/>
    <row r="722" customFormat="1" x14ac:dyDescent="0.25"/>
    <row r="723" s="29" customFormat="1" x14ac:dyDescent="0.25"/>
    <row r="724" s="15" customFormat="1" x14ac:dyDescent="0.25"/>
    <row r="725" customFormat="1" x14ac:dyDescent="0.25"/>
    <row r="726" s="29" customFormat="1" x14ac:dyDescent="0.25"/>
    <row r="727" s="15" customFormat="1" x14ac:dyDescent="0.25"/>
    <row r="728" customFormat="1" x14ac:dyDescent="0.25"/>
    <row r="729" s="29" customFormat="1" x14ac:dyDescent="0.25"/>
    <row r="730" s="15" customFormat="1" x14ac:dyDescent="0.25"/>
    <row r="731" customFormat="1" x14ac:dyDescent="0.25"/>
    <row r="732" s="29" customFormat="1" x14ac:dyDescent="0.25"/>
    <row r="733" s="15" customFormat="1" x14ac:dyDescent="0.25"/>
    <row r="734" customFormat="1" x14ac:dyDescent="0.25"/>
    <row r="735" s="29" customFormat="1" x14ac:dyDescent="0.25"/>
    <row r="736" s="15" customFormat="1" x14ac:dyDescent="0.25"/>
    <row r="737" spans="1:2" customFormat="1" x14ac:dyDescent="0.25"/>
    <row r="738" spans="1:2" customFormat="1" x14ac:dyDescent="0.25">
      <c r="A738" s="66"/>
    </row>
    <row r="739" spans="1:2" customFormat="1" x14ac:dyDescent="0.25"/>
    <row r="740" spans="1:2" customFormat="1" x14ac:dyDescent="0.25">
      <c r="A740" s="65"/>
    </row>
    <row r="741" spans="1:2" customFormat="1" x14ac:dyDescent="0.25">
      <c r="A741" s="67"/>
    </row>
    <row r="742" spans="1:2" customFormat="1" x14ac:dyDescent="0.25"/>
    <row r="743" spans="1:2" customFormat="1" x14ac:dyDescent="0.25"/>
    <row r="744" spans="1:2" s="1" customFormat="1" x14ac:dyDescent="0.25">
      <c r="A744"/>
    </row>
    <row r="745" spans="1:2" s="1" customFormat="1" x14ac:dyDescent="0.25">
      <c r="A745"/>
    </row>
    <row r="746" spans="1:2" customFormat="1" x14ac:dyDescent="0.25"/>
    <row r="747" spans="1:2" customFormat="1" x14ac:dyDescent="0.25">
      <c r="B747" s="29"/>
    </row>
    <row r="748" spans="1:2" s="29" customFormat="1" x14ac:dyDescent="0.25"/>
    <row r="749" spans="1:2" s="29" customFormat="1" x14ac:dyDescent="0.25"/>
    <row r="750" spans="1:2" s="15" customFormat="1" x14ac:dyDescent="0.25"/>
    <row r="751" spans="1:2" customFormat="1" x14ac:dyDescent="0.25"/>
    <row r="752" spans="1:2" s="29" customFormat="1" x14ac:dyDescent="0.25"/>
    <row r="753" s="15" customFormat="1" x14ac:dyDescent="0.25"/>
    <row r="754" customFormat="1" x14ac:dyDescent="0.25"/>
    <row r="755" s="29" customFormat="1" x14ac:dyDescent="0.25"/>
    <row r="756" s="15" customFormat="1" x14ac:dyDescent="0.25"/>
    <row r="757" customFormat="1" x14ac:dyDescent="0.25"/>
    <row r="758" s="29" customFormat="1" x14ac:dyDescent="0.25"/>
    <row r="759" s="15" customFormat="1" x14ac:dyDescent="0.25"/>
    <row r="760" customFormat="1" x14ac:dyDescent="0.25"/>
    <row r="761" s="29" customFormat="1" x14ac:dyDescent="0.25"/>
    <row r="762" s="15" customFormat="1" x14ac:dyDescent="0.25"/>
    <row r="763" customFormat="1" x14ac:dyDescent="0.25"/>
    <row r="764" s="29" customFormat="1" x14ac:dyDescent="0.25"/>
    <row r="765" s="15" customFormat="1" x14ac:dyDescent="0.25"/>
    <row r="766" customFormat="1" x14ac:dyDescent="0.25"/>
    <row r="767" s="29" customFormat="1" x14ac:dyDescent="0.25"/>
    <row r="768" s="15" customFormat="1" x14ac:dyDescent="0.25"/>
    <row r="769" customFormat="1" x14ac:dyDescent="0.25"/>
    <row r="770" s="29" customFormat="1" x14ac:dyDescent="0.25"/>
    <row r="771" s="15" customFormat="1" x14ac:dyDescent="0.25"/>
    <row r="772" customFormat="1" x14ac:dyDescent="0.25"/>
    <row r="773" s="29" customFormat="1" x14ac:dyDescent="0.25"/>
    <row r="774" s="15" customFormat="1" x14ac:dyDescent="0.25"/>
    <row r="775" customFormat="1" x14ac:dyDescent="0.25"/>
    <row r="776" s="29" customFormat="1" x14ac:dyDescent="0.25"/>
    <row r="777" s="15" customFormat="1" x14ac:dyDescent="0.25"/>
    <row r="778" customFormat="1" x14ac:dyDescent="0.25"/>
    <row r="779" s="29" customFormat="1" x14ac:dyDescent="0.25"/>
    <row r="780" s="15" customFormat="1" x14ac:dyDescent="0.25"/>
    <row r="781" customFormat="1" x14ac:dyDescent="0.25"/>
    <row r="782" s="29" customFormat="1" x14ac:dyDescent="0.25"/>
    <row r="783" s="15" customFormat="1" x14ac:dyDescent="0.25"/>
    <row r="784" customFormat="1" x14ac:dyDescent="0.25"/>
    <row r="785" s="29" customFormat="1" x14ac:dyDescent="0.25"/>
    <row r="786" s="15" customFormat="1" x14ac:dyDescent="0.25"/>
    <row r="787" customFormat="1" x14ac:dyDescent="0.25"/>
    <row r="788" s="29" customFormat="1" x14ac:dyDescent="0.25"/>
    <row r="789" s="15" customFormat="1" x14ac:dyDescent="0.25"/>
    <row r="790" customFormat="1" x14ac:dyDescent="0.25"/>
    <row r="791" s="29" customFormat="1" x14ac:dyDescent="0.25"/>
    <row r="792" s="15" customFormat="1" x14ac:dyDescent="0.25"/>
    <row r="793" customFormat="1" x14ac:dyDescent="0.25"/>
    <row r="794" s="29" customFormat="1" x14ac:dyDescent="0.25"/>
    <row r="795" s="15" customFormat="1" x14ac:dyDescent="0.25"/>
    <row r="796" customFormat="1" x14ac:dyDescent="0.25"/>
    <row r="797" s="29" customFormat="1" x14ac:dyDescent="0.25"/>
    <row r="798" s="15" customFormat="1" x14ac:dyDescent="0.25"/>
    <row r="799" customFormat="1" x14ac:dyDescent="0.25"/>
    <row r="800" s="29" customFormat="1" x14ac:dyDescent="0.25"/>
    <row r="801" s="15" customFormat="1" x14ac:dyDescent="0.25"/>
    <row r="802" customFormat="1" x14ac:dyDescent="0.25"/>
    <row r="803" s="29" customFormat="1" x14ac:dyDescent="0.25"/>
    <row r="804" s="15" customFormat="1" x14ac:dyDescent="0.25"/>
    <row r="805" customFormat="1" x14ac:dyDescent="0.25"/>
    <row r="806" s="29" customFormat="1" x14ac:dyDescent="0.25"/>
    <row r="807" s="15" customFormat="1" x14ac:dyDescent="0.25"/>
    <row r="808" customFormat="1" x14ac:dyDescent="0.25"/>
    <row r="809" s="29" customFormat="1" x14ac:dyDescent="0.25"/>
    <row r="810" s="15" customFormat="1" x14ac:dyDescent="0.25"/>
    <row r="811" customFormat="1" x14ac:dyDescent="0.25"/>
    <row r="812" s="29" customFormat="1" x14ac:dyDescent="0.25"/>
    <row r="813" s="15" customFormat="1" x14ac:dyDescent="0.25"/>
    <row r="814" customFormat="1" x14ac:dyDescent="0.25"/>
    <row r="815" s="29" customFormat="1" x14ac:dyDescent="0.25"/>
    <row r="816" s="15" customFormat="1" x14ac:dyDescent="0.25"/>
    <row r="817" customFormat="1" x14ac:dyDescent="0.25"/>
    <row r="818" s="29" customFormat="1" x14ac:dyDescent="0.25"/>
    <row r="819" s="15" customFormat="1" x14ac:dyDescent="0.25"/>
    <row r="820" customFormat="1" x14ac:dyDescent="0.25"/>
    <row r="821" s="29" customFormat="1" x14ac:dyDescent="0.25"/>
    <row r="822" s="15" customFormat="1" x14ac:dyDescent="0.25"/>
    <row r="823" customFormat="1" x14ac:dyDescent="0.25"/>
    <row r="824" s="29" customFormat="1" x14ac:dyDescent="0.25"/>
    <row r="825" s="15" customFormat="1" x14ac:dyDescent="0.25"/>
    <row r="826" customFormat="1" x14ac:dyDescent="0.25"/>
    <row r="827" s="29" customFormat="1" x14ac:dyDescent="0.25"/>
    <row r="828" s="15" customFormat="1" x14ac:dyDescent="0.25"/>
    <row r="829" customFormat="1" x14ac:dyDescent="0.25"/>
    <row r="830" s="29" customFormat="1" x14ac:dyDescent="0.25"/>
    <row r="831" s="15" customFormat="1" x14ac:dyDescent="0.25"/>
    <row r="832" customFormat="1" x14ac:dyDescent="0.25"/>
    <row r="833" s="29" customFormat="1" x14ac:dyDescent="0.25"/>
    <row r="834" s="15" customFormat="1" x14ac:dyDescent="0.25"/>
    <row r="835" customFormat="1" x14ac:dyDescent="0.25"/>
    <row r="836" s="29" customFormat="1" x14ac:dyDescent="0.25"/>
    <row r="837" s="15" customFormat="1" x14ac:dyDescent="0.25"/>
    <row r="838" customFormat="1" x14ac:dyDescent="0.25"/>
    <row r="839" s="29" customFormat="1" x14ac:dyDescent="0.25"/>
    <row r="840" s="15" customFormat="1" x14ac:dyDescent="0.25"/>
    <row r="841" customFormat="1" x14ac:dyDescent="0.25"/>
    <row r="842" s="29" customFormat="1" x14ac:dyDescent="0.25"/>
    <row r="843" s="15" customFormat="1" x14ac:dyDescent="0.25"/>
    <row r="844" customFormat="1" x14ac:dyDescent="0.25"/>
    <row r="845" s="29" customFormat="1" x14ac:dyDescent="0.25"/>
    <row r="846" s="15" customFormat="1" x14ac:dyDescent="0.25"/>
    <row r="847" customFormat="1" x14ac:dyDescent="0.25"/>
    <row r="848" s="29" customFormat="1" x14ac:dyDescent="0.25"/>
    <row r="849" s="15" customFormat="1" x14ac:dyDescent="0.25"/>
    <row r="850" customFormat="1" x14ac:dyDescent="0.25"/>
    <row r="851" s="29" customFormat="1" x14ac:dyDescent="0.25"/>
    <row r="852" s="15" customFormat="1" x14ac:dyDescent="0.25"/>
    <row r="853" customFormat="1" x14ac:dyDescent="0.25"/>
    <row r="854" s="29" customFormat="1" x14ac:dyDescent="0.25"/>
    <row r="855" s="15" customFormat="1" x14ac:dyDescent="0.25"/>
    <row r="856" customFormat="1" x14ac:dyDescent="0.25"/>
    <row r="857" s="29" customFormat="1" x14ac:dyDescent="0.25"/>
    <row r="858" s="15" customFormat="1" x14ac:dyDescent="0.25"/>
    <row r="859" customFormat="1" x14ac:dyDescent="0.25"/>
    <row r="860" s="29" customFormat="1" x14ac:dyDescent="0.25"/>
    <row r="861" s="15" customFormat="1" x14ac:dyDescent="0.25"/>
    <row r="862" customFormat="1" x14ac:dyDescent="0.25"/>
    <row r="863" s="29" customFormat="1" x14ac:dyDescent="0.25"/>
    <row r="864" s="15" customFormat="1" x14ac:dyDescent="0.25"/>
    <row r="865" customFormat="1" x14ac:dyDescent="0.25"/>
    <row r="866" s="29" customFormat="1" x14ac:dyDescent="0.25"/>
    <row r="867" s="15" customFormat="1" x14ac:dyDescent="0.25"/>
    <row r="868" customFormat="1" x14ac:dyDescent="0.25"/>
    <row r="869" s="29" customFormat="1" x14ac:dyDescent="0.25"/>
    <row r="870" s="15" customFormat="1" x14ac:dyDescent="0.25"/>
    <row r="871" customFormat="1" x14ac:dyDescent="0.25"/>
    <row r="872" s="29" customFormat="1" x14ac:dyDescent="0.25"/>
    <row r="873" s="15" customFormat="1" x14ac:dyDescent="0.25"/>
    <row r="874" customFormat="1" x14ac:dyDescent="0.25"/>
    <row r="875" s="29" customFormat="1" x14ac:dyDescent="0.25"/>
    <row r="876" s="15" customFormat="1" x14ac:dyDescent="0.25"/>
    <row r="877" customFormat="1" x14ac:dyDescent="0.25"/>
    <row r="878" s="29" customFormat="1" x14ac:dyDescent="0.25"/>
    <row r="879" s="15" customFormat="1" x14ac:dyDescent="0.25"/>
    <row r="880" customFormat="1" x14ac:dyDescent="0.25"/>
    <row r="881" s="29" customFormat="1" x14ac:dyDescent="0.25"/>
    <row r="882" s="15" customFormat="1" x14ac:dyDescent="0.25"/>
    <row r="883" customFormat="1" x14ac:dyDescent="0.25"/>
    <row r="884" s="29" customFormat="1" x14ac:dyDescent="0.25"/>
    <row r="885" s="15" customFormat="1" x14ac:dyDescent="0.25"/>
    <row r="886" customFormat="1" x14ac:dyDescent="0.25"/>
    <row r="887" s="29" customFormat="1" x14ac:dyDescent="0.25"/>
    <row r="888" s="15" customFormat="1" x14ac:dyDescent="0.25"/>
    <row r="889" customFormat="1" x14ac:dyDescent="0.25"/>
    <row r="890" s="29" customFormat="1" x14ac:dyDescent="0.25"/>
    <row r="891" s="15" customFormat="1" x14ac:dyDescent="0.25"/>
    <row r="892" customFormat="1" x14ac:dyDescent="0.25"/>
    <row r="893" s="29" customFormat="1" x14ac:dyDescent="0.25"/>
    <row r="894" s="15" customFormat="1" x14ac:dyDescent="0.25"/>
    <row r="895" customFormat="1" x14ac:dyDescent="0.25"/>
    <row r="896" s="29" customFormat="1" x14ac:dyDescent="0.25"/>
    <row r="897" s="15" customFormat="1" x14ac:dyDescent="0.25"/>
    <row r="898" customFormat="1" x14ac:dyDescent="0.25"/>
    <row r="899" s="29" customFormat="1" x14ac:dyDescent="0.25"/>
    <row r="900" s="15" customFormat="1" x14ac:dyDescent="0.25"/>
    <row r="901" customFormat="1" x14ac:dyDescent="0.25"/>
    <row r="902" s="29" customFormat="1" x14ac:dyDescent="0.25"/>
    <row r="903" s="15" customFormat="1" x14ac:dyDescent="0.25"/>
    <row r="904" customFormat="1" x14ac:dyDescent="0.25"/>
    <row r="905" s="29" customFormat="1" x14ac:dyDescent="0.25"/>
    <row r="906" s="15" customFormat="1" x14ac:dyDescent="0.25"/>
    <row r="907" customFormat="1" x14ac:dyDescent="0.25"/>
    <row r="908" s="29" customFormat="1" x14ac:dyDescent="0.25"/>
    <row r="909" s="15" customFormat="1" x14ac:dyDescent="0.25"/>
    <row r="910" customFormat="1" x14ac:dyDescent="0.25"/>
    <row r="911" s="29" customFormat="1" x14ac:dyDescent="0.25"/>
    <row r="912" s="15" customFormat="1" x14ac:dyDescent="0.25"/>
    <row r="913" customFormat="1" x14ac:dyDescent="0.25"/>
    <row r="914" s="29" customFormat="1" x14ac:dyDescent="0.25"/>
    <row r="915" s="15" customFormat="1" x14ac:dyDescent="0.25"/>
    <row r="916" customFormat="1" x14ac:dyDescent="0.25"/>
    <row r="917" s="29" customFormat="1" x14ac:dyDescent="0.25"/>
    <row r="918" s="15" customFormat="1" x14ac:dyDescent="0.25"/>
    <row r="919" customFormat="1" x14ac:dyDescent="0.25"/>
    <row r="920" s="29" customFormat="1" x14ac:dyDescent="0.25"/>
    <row r="921" s="15" customFormat="1" x14ac:dyDescent="0.25"/>
    <row r="922" customFormat="1" x14ac:dyDescent="0.25"/>
    <row r="923" s="29" customFormat="1" x14ac:dyDescent="0.25"/>
    <row r="924" s="15" customFormat="1" x14ac:dyDescent="0.25"/>
    <row r="925" customFormat="1" x14ac:dyDescent="0.25"/>
    <row r="926" s="29" customFormat="1" x14ac:dyDescent="0.25"/>
    <row r="927" s="15" customFormat="1" x14ac:dyDescent="0.25"/>
    <row r="928" customFormat="1" x14ac:dyDescent="0.25"/>
    <row r="929" spans="1:1" s="29" customFormat="1" x14ac:dyDescent="0.25"/>
    <row r="930" spans="1:1" s="15" customFormat="1" x14ac:dyDescent="0.25"/>
    <row r="931" spans="1:1" customFormat="1" x14ac:dyDescent="0.25"/>
    <row r="932" spans="1:1" s="29" customFormat="1" x14ac:dyDescent="0.25"/>
    <row r="933" spans="1:1" s="15" customFormat="1" x14ac:dyDescent="0.25"/>
    <row r="934" spans="1:1" customFormat="1" x14ac:dyDescent="0.25"/>
    <row r="935" spans="1:1" s="29" customFormat="1" x14ac:dyDescent="0.25"/>
    <row r="936" spans="1:1" s="15" customFormat="1" x14ac:dyDescent="0.25"/>
    <row r="937" spans="1:1" customFormat="1" x14ac:dyDescent="0.25"/>
    <row r="938" spans="1:1" s="29" customFormat="1" x14ac:dyDescent="0.25"/>
    <row r="939" spans="1:1" s="15" customFormat="1" x14ac:dyDescent="0.25"/>
    <row r="940" spans="1:1" customFormat="1" x14ac:dyDescent="0.25"/>
    <row r="941" spans="1:1" customFormat="1" x14ac:dyDescent="0.25">
      <c r="A941" s="66"/>
    </row>
    <row r="942" spans="1:1" customFormat="1" x14ac:dyDescent="0.25"/>
    <row r="943" spans="1:1" customFormat="1" x14ac:dyDescent="0.25">
      <c r="A943" s="65"/>
    </row>
    <row r="944" spans="1:1" customFormat="1" x14ac:dyDescent="0.25">
      <c r="A944" s="67"/>
    </row>
    <row r="945" spans="1:2" customFormat="1" x14ac:dyDescent="0.25"/>
    <row r="946" spans="1:2" customFormat="1" x14ac:dyDescent="0.25"/>
    <row r="947" spans="1:2" s="1" customFormat="1" x14ac:dyDescent="0.25">
      <c r="A947"/>
    </row>
    <row r="948" spans="1:2" s="1" customFormat="1" x14ac:dyDescent="0.25">
      <c r="A948"/>
    </row>
    <row r="949" spans="1:2" customFormat="1" x14ac:dyDescent="0.25"/>
    <row r="950" spans="1:2" customFormat="1" x14ac:dyDescent="0.25">
      <c r="B950" s="29"/>
    </row>
    <row r="951" spans="1:2" s="29" customFormat="1" x14ac:dyDescent="0.25"/>
    <row r="952" spans="1:2" s="29" customFormat="1" x14ac:dyDescent="0.25"/>
    <row r="953" spans="1:2" s="15" customFormat="1" x14ac:dyDescent="0.25"/>
    <row r="954" spans="1:2" customFormat="1" x14ac:dyDescent="0.25"/>
    <row r="955" spans="1:2" s="29" customFormat="1" x14ac:dyDescent="0.25"/>
    <row r="956" spans="1:2" s="15" customFormat="1" x14ac:dyDescent="0.25"/>
    <row r="957" spans="1:2" customFormat="1" x14ac:dyDescent="0.25"/>
    <row r="958" spans="1:2" s="29" customFormat="1" x14ac:dyDescent="0.25"/>
    <row r="959" spans="1:2" s="15" customFormat="1" x14ac:dyDescent="0.25"/>
    <row r="960" spans="1:2" customFormat="1" x14ac:dyDescent="0.25"/>
    <row r="961" spans="1:1" s="29" customFormat="1" x14ac:dyDescent="0.25"/>
    <row r="962" spans="1:1" s="15" customFormat="1" x14ac:dyDescent="0.25"/>
    <row r="963" spans="1:1" customFormat="1" x14ac:dyDescent="0.25"/>
    <row r="964" spans="1:1" s="29" customFormat="1" x14ac:dyDescent="0.25"/>
    <row r="965" spans="1:1" s="15" customFormat="1" x14ac:dyDescent="0.25"/>
    <row r="966" spans="1:1" customFormat="1" x14ac:dyDescent="0.25"/>
    <row r="967" spans="1:1" s="68" customFormat="1" x14ac:dyDescent="0.25"/>
    <row r="968" spans="1:1" customFormat="1" x14ac:dyDescent="0.25"/>
    <row r="969" spans="1:1" s="68" customFormat="1" x14ac:dyDescent="0.25"/>
    <row r="970" spans="1:1" s="68" customFormat="1" x14ac:dyDescent="0.25"/>
    <row r="971" spans="1:1" customFormat="1" x14ac:dyDescent="0.25">
      <c r="A971" s="66"/>
    </row>
    <row r="972" spans="1:1" customFormat="1" x14ac:dyDescent="0.25"/>
    <row r="973" spans="1:1" customFormat="1" x14ac:dyDescent="0.25">
      <c r="A973" s="65"/>
    </row>
    <row r="974" spans="1:1" customFormat="1" x14ac:dyDescent="0.25">
      <c r="A974" s="67"/>
    </row>
    <row r="975" spans="1:1" customFormat="1" x14ac:dyDescent="0.25"/>
    <row r="976" spans="1:1" customFormat="1" x14ac:dyDescent="0.25"/>
    <row r="977" spans="1:2" s="1" customFormat="1" x14ac:dyDescent="0.25">
      <c r="A977"/>
    </row>
    <row r="978" spans="1:2" s="1" customFormat="1" x14ac:dyDescent="0.25">
      <c r="A978"/>
    </row>
    <row r="979" spans="1:2" customFormat="1" x14ac:dyDescent="0.25"/>
    <row r="980" spans="1:2" customFormat="1" x14ac:dyDescent="0.25">
      <c r="B980" s="29"/>
    </row>
    <row r="981" spans="1:2" s="29" customFormat="1" x14ac:dyDescent="0.25"/>
    <row r="982" spans="1:2" s="29" customFormat="1" x14ac:dyDescent="0.25"/>
    <row r="983" spans="1:2" s="15" customFormat="1" x14ac:dyDescent="0.25"/>
    <row r="984" spans="1:2" customFormat="1" x14ac:dyDescent="0.25"/>
    <row r="985" spans="1:2" s="29" customFormat="1" x14ac:dyDescent="0.25"/>
    <row r="986" spans="1:2" s="15" customFormat="1" x14ac:dyDescent="0.25"/>
    <row r="987" spans="1:2" customFormat="1" x14ac:dyDescent="0.25"/>
    <row r="988" spans="1:2" s="29" customFormat="1" x14ac:dyDescent="0.25"/>
    <row r="989" spans="1:2" s="15" customFormat="1" x14ac:dyDescent="0.25"/>
    <row r="990" spans="1:2" customFormat="1" x14ac:dyDescent="0.25"/>
    <row r="991" spans="1:2" s="29" customFormat="1" x14ac:dyDescent="0.25"/>
    <row r="992" spans="1:2" s="15" customFormat="1" x14ac:dyDescent="0.25"/>
    <row r="993" spans="1:1" customFormat="1" x14ac:dyDescent="0.25"/>
    <row r="994" spans="1:1" s="29" customFormat="1" x14ac:dyDescent="0.25"/>
    <row r="995" spans="1:1" s="15" customFormat="1" x14ac:dyDescent="0.25"/>
    <row r="996" spans="1:1" customFormat="1" x14ac:dyDescent="0.25"/>
    <row r="997" spans="1:1" s="68" customFormat="1" x14ac:dyDescent="0.25"/>
    <row r="998" spans="1:1" customFormat="1" x14ac:dyDescent="0.25"/>
    <row r="999" spans="1:1" s="68" customFormat="1" x14ac:dyDescent="0.25"/>
    <row r="1000" spans="1:1" s="68" customFormat="1" x14ac:dyDescent="0.25"/>
    <row r="1001" spans="1:1" customFormat="1" x14ac:dyDescent="0.25">
      <c r="A1001" s="66"/>
    </row>
    <row r="1002" spans="1:1" customFormat="1" x14ac:dyDescent="0.25"/>
    <row r="1003" spans="1:1" customFormat="1" x14ac:dyDescent="0.25">
      <c r="A1003" s="65"/>
    </row>
    <row r="1004" spans="1:1" customFormat="1" x14ac:dyDescent="0.25">
      <c r="A1004" s="67"/>
    </row>
    <row r="1005" spans="1:1" customFormat="1" x14ac:dyDescent="0.25"/>
    <row r="1006" spans="1:1" customFormat="1" x14ac:dyDescent="0.25"/>
    <row r="1007" spans="1:1" s="1" customFormat="1" x14ac:dyDescent="0.25">
      <c r="A1007"/>
    </row>
    <row r="1008" spans="1:1" s="1" customFormat="1" x14ac:dyDescent="0.25">
      <c r="A1008"/>
    </row>
    <row r="1009" spans="2:2" customFormat="1" x14ac:dyDescent="0.25"/>
    <row r="1010" spans="2:2" customFormat="1" x14ac:dyDescent="0.25">
      <c r="B1010" s="29"/>
    </row>
    <row r="1011" spans="2:2" s="29" customFormat="1" x14ac:dyDescent="0.25"/>
    <row r="1012" spans="2:2" s="29" customFormat="1" x14ac:dyDescent="0.25"/>
    <row r="1013" spans="2:2" s="15" customFormat="1" x14ac:dyDescent="0.25"/>
    <row r="1014" spans="2:2" customFormat="1" x14ac:dyDescent="0.25"/>
    <row r="1015" spans="2:2" s="29" customFormat="1" x14ac:dyDescent="0.25"/>
    <row r="1016" spans="2:2" s="15" customFormat="1" x14ac:dyDescent="0.25"/>
    <row r="1017" spans="2:2" customFormat="1" x14ac:dyDescent="0.25"/>
    <row r="1018" spans="2:2" s="29" customFormat="1" x14ac:dyDescent="0.25"/>
    <row r="1019" spans="2:2" s="15" customFormat="1" x14ac:dyDescent="0.25"/>
    <row r="1020" spans="2:2" customFormat="1" x14ac:dyDescent="0.25"/>
    <row r="1021" spans="2:2" s="29" customFormat="1" x14ac:dyDescent="0.25"/>
    <row r="1022" spans="2:2" s="15" customFormat="1" x14ac:dyDescent="0.25"/>
    <row r="1023" spans="2:2" customFormat="1" x14ac:dyDescent="0.25"/>
    <row r="1024" spans="2:2" s="29" customFormat="1" x14ac:dyDescent="0.25"/>
    <row r="1025" s="15" customFormat="1" x14ac:dyDescent="0.25"/>
    <row r="1026" customFormat="1" x14ac:dyDescent="0.25"/>
    <row r="1027" s="29" customFormat="1" x14ac:dyDescent="0.25"/>
    <row r="1028" s="15" customFormat="1" x14ac:dyDescent="0.25"/>
    <row r="1029" customFormat="1" x14ac:dyDescent="0.25"/>
    <row r="1030" s="29" customFormat="1" x14ac:dyDescent="0.25"/>
    <row r="1031" s="15" customFormat="1" x14ac:dyDescent="0.25"/>
    <row r="1032" customFormat="1" x14ac:dyDescent="0.25"/>
    <row r="1033" s="29" customFormat="1" x14ac:dyDescent="0.25"/>
    <row r="1034" s="15" customFormat="1" x14ac:dyDescent="0.25"/>
    <row r="1035" customFormat="1" x14ac:dyDescent="0.25"/>
    <row r="1036" s="29" customFormat="1" x14ac:dyDescent="0.25"/>
    <row r="1037" s="15" customFormat="1" x14ac:dyDescent="0.25"/>
    <row r="1038" customFormat="1" x14ac:dyDescent="0.25"/>
    <row r="1039" s="29" customFormat="1" x14ac:dyDescent="0.25"/>
    <row r="1040" s="15" customFormat="1" x14ac:dyDescent="0.25"/>
    <row r="1041" spans="1:1" customFormat="1" x14ac:dyDescent="0.25"/>
    <row r="1042" spans="1:1" s="29" customFormat="1" x14ac:dyDescent="0.25"/>
    <row r="1043" spans="1:1" s="15" customFormat="1" x14ac:dyDescent="0.25"/>
    <row r="1044" spans="1:1" customFormat="1" x14ac:dyDescent="0.25"/>
    <row r="1045" spans="1:1" s="29" customFormat="1" x14ac:dyDescent="0.25"/>
    <row r="1046" spans="1:1" s="15" customFormat="1" x14ac:dyDescent="0.25"/>
    <row r="1047" spans="1:1" customFormat="1" x14ac:dyDescent="0.25"/>
    <row r="1048" spans="1:1" customFormat="1" x14ac:dyDescent="0.25">
      <c r="A1048" s="66"/>
    </row>
    <row r="1049" spans="1:1" customFormat="1" x14ac:dyDescent="0.25"/>
    <row r="1050" spans="1:1" customFormat="1" x14ac:dyDescent="0.25">
      <c r="A1050" s="65"/>
    </row>
    <row r="1051" spans="1:1" customFormat="1" x14ac:dyDescent="0.25">
      <c r="A1051" s="67"/>
    </row>
    <row r="1052" spans="1:1" customFormat="1" x14ac:dyDescent="0.25"/>
    <row r="1053" spans="1:1" customFormat="1" x14ac:dyDescent="0.25"/>
    <row r="1054" spans="1:1" s="1" customFormat="1" x14ac:dyDescent="0.25">
      <c r="A1054"/>
    </row>
    <row r="1055" spans="1:1" s="1" customFormat="1" x14ac:dyDescent="0.25">
      <c r="A1055"/>
    </row>
    <row r="1056" spans="1:1" customFormat="1" x14ac:dyDescent="0.25"/>
    <row r="1057" spans="2:2" customFormat="1" x14ac:dyDescent="0.25">
      <c r="B1057" s="29"/>
    </row>
    <row r="1058" spans="2:2" s="29" customFormat="1" x14ac:dyDescent="0.25"/>
    <row r="1059" spans="2:2" s="29" customFormat="1" x14ac:dyDescent="0.25"/>
    <row r="1060" spans="2:2" s="15" customFormat="1" x14ac:dyDescent="0.25"/>
    <row r="1061" spans="2:2" customFormat="1" x14ac:dyDescent="0.25"/>
    <row r="1062" spans="2:2" s="29" customFormat="1" x14ac:dyDescent="0.25"/>
    <row r="1063" spans="2:2" s="15" customFormat="1" x14ac:dyDescent="0.25"/>
    <row r="1064" spans="2:2" customFormat="1" x14ac:dyDescent="0.25"/>
    <row r="1065" spans="2:2" s="29" customFormat="1" x14ac:dyDescent="0.25"/>
    <row r="1066" spans="2:2" s="15" customFormat="1" x14ac:dyDescent="0.25"/>
    <row r="1067" spans="2:2" customFormat="1" x14ac:dyDescent="0.25"/>
    <row r="1068" spans="2:2" s="29" customFormat="1" x14ac:dyDescent="0.25"/>
    <row r="1069" spans="2:2" s="15" customFormat="1" x14ac:dyDescent="0.25"/>
    <row r="1070" spans="2:2" customFormat="1" x14ac:dyDescent="0.25"/>
    <row r="1071" spans="2:2" s="29" customFormat="1" x14ac:dyDescent="0.25"/>
    <row r="1072" spans="2:2" s="15" customFormat="1" x14ac:dyDescent="0.25"/>
    <row r="1073" spans="1:2" customFormat="1" x14ac:dyDescent="0.25"/>
    <row r="1074" spans="1:2" s="68" customFormat="1" x14ac:dyDescent="0.25"/>
    <row r="1075" spans="1:2" customFormat="1" x14ac:dyDescent="0.25"/>
    <row r="1076" spans="1:2" s="68" customFormat="1" x14ac:dyDescent="0.25"/>
    <row r="1077" spans="1:2" s="68" customFormat="1" x14ac:dyDescent="0.25"/>
    <row r="1078" spans="1:2" customFormat="1" x14ac:dyDescent="0.25">
      <c r="A1078" s="66"/>
    </row>
    <row r="1079" spans="1:2" customFormat="1" x14ac:dyDescent="0.25"/>
    <row r="1080" spans="1:2" customFormat="1" x14ac:dyDescent="0.25">
      <c r="A1080" s="65"/>
    </row>
    <row r="1081" spans="1:2" customFormat="1" x14ac:dyDescent="0.25">
      <c r="A1081" s="67"/>
    </row>
    <row r="1082" spans="1:2" customFormat="1" x14ac:dyDescent="0.25"/>
    <row r="1083" spans="1:2" customFormat="1" x14ac:dyDescent="0.25"/>
    <row r="1084" spans="1:2" s="1" customFormat="1" x14ac:dyDescent="0.25">
      <c r="A1084"/>
    </row>
    <row r="1085" spans="1:2" s="1" customFormat="1" x14ac:dyDescent="0.25">
      <c r="A1085"/>
    </row>
    <row r="1086" spans="1:2" customFormat="1" x14ac:dyDescent="0.25"/>
    <row r="1087" spans="1:2" customFormat="1" x14ac:dyDescent="0.25">
      <c r="B1087" s="29"/>
    </row>
    <row r="1088" spans="1:2" s="29" customFormat="1" x14ac:dyDescent="0.25"/>
    <row r="1089" s="29" customFormat="1" x14ac:dyDescent="0.25"/>
    <row r="1090" s="15" customFormat="1" x14ac:dyDescent="0.25"/>
    <row r="1091" customFormat="1" x14ac:dyDescent="0.25"/>
    <row r="1092" s="29" customFormat="1" x14ac:dyDescent="0.25"/>
    <row r="1093" s="15" customFormat="1" x14ac:dyDescent="0.25"/>
    <row r="1094" customFormat="1" x14ac:dyDescent="0.25"/>
    <row r="1095" s="29" customFormat="1" x14ac:dyDescent="0.25"/>
    <row r="1096" s="15" customFormat="1" x14ac:dyDescent="0.25"/>
    <row r="1097" customFormat="1" x14ac:dyDescent="0.25"/>
    <row r="1098" s="29" customFormat="1" x14ac:dyDescent="0.25"/>
    <row r="1099" s="15" customFormat="1" x14ac:dyDescent="0.25"/>
    <row r="1100" customFormat="1" x14ac:dyDescent="0.25"/>
    <row r="1101" s="29" customFormat="1" x14ac:dyDescent="0.25"/>
    <row r="1102" s="15" customFormat="1" x14ac:dyDescent="0.25"/>
    <row r="1103" customFormat="1" x14ac:dyDescent="0.25"/>
    <row r="1104" s="68" customFormat="1" x14ac:dyDescent="0.25"/>
    <row r="1105" spans="1:2" customFormat="1" x14ac:dyDescent="0.25"/>
    <row r="1106" spans="1:2" s="68" customFormat="1" x14ac:dyDescent="0.25"/>
    <row r="1107" spans="1:2" s="68" customFormat="1" x14ac:dyDescent="0.25"/>
    <row r="1108" spans="1:2" customFormat="1" x14ac:dyDescent="0.25">
      <c r="A1108" s="66"/>
    </row>
    <row r="1109" spans="1:2" customFormat="1" x14ac:dyDescent="0.25"/>
    <row r="1110" spans="1:2" customFormat="1" x14ac:dyDescent="0.25">
      <c r="A1110" s="65"/>
    </row>
    <row r="1111" spans="1:2" customFormat="1" x14ac:dyDescent="0.25">
      <c r="A1111" s="67"/>
    </row>
    <row r="1112" spans="1:2" customFormat="1" x14ac:dyDescent="0.25"/>
    <row r="1113" spans="1:2" customFormat="1" x14ac:dyDescent="0.25"/>
    <row r="1114" spans="1:2" s="1" customFormat="1" x14ac:dyDescent="0.25">
      <c r="A1114"/>
    </row>
    <row r="1115" spans="1:2" s="1" customFormat="1" x14ac:dyDescent="0.25">
      <c r="A1115"/>
    </row>
    <row r="1116" spans="1:2" customFormat="1" x14ac:dyDescent="0.25"/>
    <row r="1117" spans="1:2" customFormat="1" x14ac:dyDescent="0.25">
      <c r="B1117" s="29"/>
    </row>
    <row r="1118" spans="1:2" s="29" customFormat="1" x14ac:dyDescent="0.25"/>
    <row r="1119" spans="1:2" s="29" customFormat="1" x14ac:dyDescent="0.25"/>
    <row r="1120" spans="1:2" s="15" customFormat="1" x14ac:dyDescent="0.25"/>
    <row r="1121" customFormat="1" x14ac:dyDescent="0.25"/>
    <row r="1122" s="29" customFormat="1" x14ac:dyDescent="0.25"/>
    <row r="1123" s="15" customFormat="1" x14ac:dyDescent="0.25"/>
    <row r="1124" customFormat="1" x14ac:dyDescent="0.25"/>
    <row r="1125" s="29" customFormat="1" x14ac:dyDescent="0.25"/>
    <row r="1126" s="15" customFormat="1" x14ac:dyDescent="0.25"/>
    <row r="1127" customFormat="1" x14ac:dyDescent="0.25"/>
    <row r="1128" s="29" customFormat="1" x14ac:dyDescent="0.25"/>
    <row r="1129" s="15" customFormat="1" x14ac:dyDescent="0.25"/>
    <row r="1130" customFormat="1" x14ac:dyDescent="0.25"/>
    <row r="1131" s="29" customFormat="1" x14ac:dyDescent="0.25"/>
    <row r="1132" s="15" customFormat="1" x14ac:dyDescent="0.25"/>
    <row r="1133" customFormat="1" x14ac:dyDescent="0.25"/>
    <row r="1134" s="68" customFormat="1" x14ac:dyDescent="0.25"/>
    <row r="1135" customFormat="1" x14ac:dyDescent="0.25"/>
    <row r="1136" s="68" customFormat="1" x14ac:dyDescent="0.25"/>
    <row r="1137" spans="1:2" s="68" customFormat="1" x14ac:dyDescent="0.25"/>
    <row r="1138" spans="1:2" customFormat="1" x14ac:dyDescent="0.25">
      <c r="A1138" s="66"/>
    </row>
    <row r="1139" spans="1:2" customFormat="1" x14ac:dyDescent="0.25"/>
    <row r="1140" spans="1:2" customFormat="1" x14ac:dyDescent="0.25">
      <c r="A1140" s="65"/>
    </row>
    <row r="1141" spans="1:2" customFormat="1" x14ac:dyDescent="0.25">
      <c r="A1141" s="67"/>
    </row>
    <row r="1142" spans="1:2" customFormat="1" x14ac:dyDescent="0.25"/>
    <row r="1143" spans="1:2" customFormat="1" x14ac:dyDescent="0.25"/>
    <row r="1144" spans="1:2" s="1" customFormat="1" x14ac:dyDescent="0.25">
      <c r="A1144"/>
    </row>
    <row r="1145" spans="1:2" s="1" customFormat="1" x14ac:dyDescent="0.25">
      <c r="A1145"/>
    </row>
    <row r="1146" spans="1:2" customFormat="1" x14ac:dyDescent="0.25"/>
    <row r="1147" spans="1:2" customFormat="1" x14ac:dyDescent="0.25">
      <c r="B1147" s="29"/>
    </row>
    <row r="1148" spans="1:2" s="29" customFormat="1" x14ac:dyDescent="0.25"/>
    <row r="1149" spans="1:2" s="29" customFormat="1" x14ac:dyDescent="0.25"/>
    <row r="1150" spans="1:2" s="15" customFormat="1" x14ac:dyDescent="0.25"/>
    <row r="1151" spans="1:2" customFormat="1" x14ac:dyDescent="0.25"/>
    <row r="1152" spans="1:2" s="29" customFormat="1" x14ac:dyDescent="0.25"/>
    <row r="1153" s="15" customFormat="1" x14ac:dyDescent="0.25"/>
    <row r="1154" customFormat="1" x14ac:dyDescent="0.25"/>
    <row r="1155" s="29" customFormat="1" x14ac:dyDescent="0.25"/>
    <row r="1156" s="15" customFormat="1" x14ac:dyDescent="0.25"/>
    <row r="1157" customFormat="1" x14ac:dyDescent="0.25"/>
    <row r="1158" s="29" customFormat="1" x14ac:dyDescent="0.25"/>
    <row r="1159" s="15" customFormat="1" x14ac:dyDescent="0.25"/>
    <row r="1160" customFormat="1" x14ac:dyDescent="0.25"/>
    <row r="1161" s="29" customFormat="1" x14ac:dyDescent="0.25"/>
    <row r="1162" s="15" customFormat="1" x14ac:dyDescent="0.25"/>
    <row r="1163" customFormat="1" x14ac:dyDescent="0.25"/>
    <row r="1164" s="29" customFormat="1" x14ac:dyDescent="0.25"/>
    <row r="1165" s="15" customFormat="1" x14ac:dyDescent="0.25"/>
    <row r="1166" customFormat="1" x14ac:dyDescent="0.25"/>
    <row r="1167" s="29" customFormat="1" x14ac:dyDescent="0.25"/>
    <row r="1168" s="15" customFormat="1" x14ac:dyDescent="0.25"/>
    <row r="1169" spans="1:2" customFormat="1" x14ac:dyDescent="0.25"/>
    <row r="1170" spans="1:2" s="29" customFormat="1" x14ac:dyDescent="0.25"/>
    <row r="1171" spans="1:2" s="15" customFormat="1" x14ac:dyDescent="0.25"/>
    <row r="1172" spans="1:2" customFormat="1" x14ac:dyDescent="0.25"/>
    <row r="1173" spans="1:2" customFormat="1" x14ac:dyDescent="0.25">
      <c r="A1173" s="66"/>
    </row>
    <row r="1174" spans="1:2" customFormat="1" x14ac:dyDescent="0.25"/>
    <row r="1175" spans="1:2" customFormat="1" x14ac:dyDescent="0.25">
      <c r="A1175" s="65"/>
    </row>
    <row r="1176" spans="1:2" customFormat="1" x14ac:dyDescent="0.25">
      <c r="A1176" s="67"/>
    </row>
    <row r="1177" spans="1:2" customFormat="1" x14ac:dyDescent="0.25"/>
    <row r="1178" spans="1:2" customFormat="1" x14ac:dyDescent="0.25"/>
    <row r="1179" spans="1:2" s="1" customFormat="1" x14ac:dyDescent="0.25">
      <c r="A1179"/>
    </row>
    <row r="1180" spans="1:2" s="1" customFormat="1" x14ac:dyDescent="0.25">
      <c r="A1180"/>
    </row>
    <row r="1181" spans="1:2" customFormat="1" x14ac:dyDescent="0.25"/>
    <row r="1182" spans="1:2" customFormat="1" x14ac:dyDescent="0.25">
      <c r="B1182" s="29"/>
    </row>
    <row r="1183" spans="1:2" s="29" customFormat="1" x14ac:dyDescent="0.25"/>
    <row r="1184" spans="1:2" s="29" customFormat="1" x14ac:dyDescent="0.25"/>
    <row r="1185" s="15" customFormat="1" x14ac:dyDescent="0.25"/>
    <row r="1186" customFormat="1" x14ac:dyDescent="0.25"/>
    <row r="1187" s="29" customFormat="1" x14ac:dyDescent="0.25"/>
    <row r="1188" s="15" customFormat="1" x14ac:dyDescent="0.25"/>
    <row r="1189" customFormat="1" x14ac:dyDescent="0.25"/>
    <row r="1190" s="29" customFormat="1" x14ac:dyDescent="0.25"/>
    <row r="1191" s="15" customFormat="1" x14ac:dyDescent="0.25"/>
    <row r="1192" customFormat="1" x14ac:dyDescent="0.25"/>
    <row r="1193" s="29" customFormat="1" x14ac:dyDescent="0.25"/>
    <row r="1194" s="15" customFormat="1" x14ac:dyDescent="0.25"/>
    <row r="1195" customFormat="1" x14ac:dyDescent="0.25"/>
    <row r="1196" s="29" customFormat="1" x14ac:dyDescent="0.25"/>
    <row r="1197" s="15" customFormat="1" x14ac:dyDescent="0.25"/>
    <row r="1198" customFormat="1" x14ac:dyDescent="0.25"/>
    <row r="1199" s="29" customFormat="1" x14ac:dyDescent="0.25"/>
    <row r="1200" s="15" customFormat="1" x14ac:dyDescent="0.25"/>
    <row r="1201" spans="1:1" customFormat="1" x14ac:dyDescent="0.25"/>
    <row r="1202" spans="1:1" s="29" customFormat="1" x14ac:dyDescent="0.25"/>
    <row r="1203" spans="1:1" s="15" customFormat="1" x14ac:dyDescent="0.25"/>
    <row r="1204" spans="1:1" customFormat="1" x14ac:dyDescent="0.25"/>
    <row r="1205" spans="1:1" s="29" customFormat="1" x14ac:dyDescent="0.25"/>
    <row r="1206" spans="1:1" s="15" customFormat="1" x14ac:dyDescent="0.25"/>
    <row r="1207" spans="1:1" customFormat="1" x14ac:dyDescent="0.25"/>
    <row r="1208" spans="1:1" customFormat="1" x14ac:dyDescent="0.25">
      <c r="A1208" s="66"/>
    </row>
    <row r="1209" spans="1:1" customFormat="1" x14ac:dyDescent="0.25"/>
    <row r="1210" spans="1:1" customFormat="1" x14ac:dyDescent="0.25">
      <c r="A1210" s="65"/>
    </row>
    <row r="1211" spans="1:1" customFormat="1" x14ac:dyDescent="0.25">
      <c r="A1211" s="67"/>
    </row>
    <row r="1212" spans="1:1" customFormat="1" x14ac:dyDescent="0.25"/>
    <row r="1213" spans="1:1" customFormat="1" x14ac:dyDescent="0.25"/>
    <row r="1214" spans="1:1" s="1" customFormat="1" x14ac:dyDescent="0.25">
      <c r="A1214"/>
    </row>
    <row r="1215" spans="1:1" s="1" customFormat="1" x14ac:dyDescent="0.25">
      <c r="A1215"/>
    </row>
    <row r="1216" spans="1:1" customFormat="1" x14ac:dyDescent="0.25"/>
    <row r="1217" spans="2:2" customFormat="1" x14ac:dyDescent="0.25">
      <c r="B1217" s="29"/>
    </row>
    <row r="1218" spans="2:2" s="29" customFormat="1" x14ac:dyDescent="0.25"/>
    <row r="1219" spans="2:2" s="29" customFormat="1" x14ac:dyDescent="0.25"/>
    <row r="1220" spans="2:2" s="15" customFormat="1" x14ac:dyDescent="0.25"/>
    <row r="1221" spans="2:2" customFormat="1" x14ac:dyDescent="0.25"/>
    <row r="1222" spans="2:2" s="29" customFormat="1" x14ac:dyDescent="0.25"/>
    <row r="1223" spans="2:2" s="15" customFormat="1" x14ac:dyDescent="0.25"/>
    <row r="1224" spans="2:2" customFormat="1" x14ac:dyDescent="0.25"/>
    <row r="1225" spans="2:2" s="29" customFormat="1" x14ac:dyDescent="0.25"/>
    <row r="1226" spans="2:2" s="15" customFormat="1" x14ac:dyDescent="0.25"/>
    <row r="1227" spans="2:2" customFormat="1" x14ac:dyDescent="0.25"/>
    <row r="1228" spans="2:2" s="29" customFormat="1" x14ac:dyDescent="0.25"/>
    <row r="1229" spans="2:2" s="15" customFormat="1" x14ac:dyDescent="0.25"/>
    <row r="1230" spans="2:2" customFormat="1" x14ac:dyDescent="0.25"/>
    <row r="1231" spans="2:2" s="29" customFormat="1" x14ac:dyDescent="0.25"/>
    <row r="1232" spans="2:2" s="15" customFormat="1" x14ac:dyDescent="0.25"/>
    <row r="1233" spans="1:1" customFormat="1" x14ac:dyDescent="0.25"/>
    <row r="1234" spans="1:1" s="29" customFormat="1" x14ac:dyDescent="0.25"/>
    <row r="1235" spans="1:1" s="15" customFormat="1" x14ac:dyDescent="0.25"/>
    <row r="1236" spans="1:1" customFormat="1" x14ac:dyDescent="0.25"/>
    <row r="1237" spans="1:1" s="29" customFormat="1" x14ac:dyDescent="0.25"/>
    <row r="1238" spans="1:1" s="15" customFormat="1" x14ac:dyDescent="0.25"/>
    <row r="1239" spans="1:1" customFormat="1" x14ac:dyDescent="0.25"/>
    <row r="1240" spans="1:1" s="29" customFormat="1" x14ac:dyDescent="0.25"/>
    <row r="1241" spans="1:1" s="15" customFormat="1" x14ac:dyDescent="0.25"/>
    <row r="1242" spans="1:1" customFormat="1" x14ac:dyDescent="0.25"/>
    <row r="1243" spans="1:1" customFormat="1" x14ac:dyDescent="0.25">
      <c r="A1243" s="66"/>
    </row>
    <row r="1244" spans="1:1" customFormat="1" x14ac:dyDescent="0.25"/>
    <row r="1245" spans="1:1" customFormat="1" x14ac:dyDescent="0.25">
      <c r="A1245" s="65"/>
    </row>
    <row r="1246" spans="1:1" customFormat="1" x14ac:dyDescent="0.25">
      <c r="A1246" s="67"/>
    </row>
    <row r="1247" spans="1:1" customFormat="1" x14ac:dyDescent="0.25"/>
    <row r="1248" spans="1:1" customFormat="1" x14ac:dyDescent="0.25"/>
    <row r="1249" spans="1:2" s="1" customFormat="1" x14ac:dyDescent="0.25">
      <c r="A1249"/>
    </row>
    <row r="1250" spans="1:2" s="1" customFormat="1" x14ac:dyDescent="0.25">
      <c r="A1250"/>
    </row>
    <row r="1251" spans="1:2" customFormat="1" x14ac:dyDescent="0.25"/>
    <row r="1252" spans="1:2" customFormat="1" x14ac:dyDescent="0.25">
      <c r="B1252" s="29"/>
    </row>
    <row r="1253" spans="1:2" s="29" customFormat="1" x14ac:dyDescent="0.25"/>
    <row r="1254" spans="1:2" s="29" customFormat="1" x14ac:dyDescent="0.25"/>
    <row r="1255" spans="1:2" s="15" customFormat="1" x14ac:dyDescent="0.25"/>
    <row r="1256" spans="1:2" customFormat="1" x14ac:dyDescent="0.25"/>
    <row r="1257" spans="1:2" s="29" customFormat="1" x14ac:dyDescent="0.25"/>
    <row r="1258" spans="1:2" s="15" customFormat="1" x14ac:dyDescent="0.25"/>
    <row r="1259" spans="1:2" customFormat="1" x14ac:dyDescent="0.25"/>
    <row r="1260" spans="1:2" s="29" customFormat="1" x14ac:dyDescent="0.25"/>
    <row r="1261" spans="1:2" s="15" customFormat="1" x14ac:dyDescent="0.25"/>
    <row r="1262" spans="1:2" customFormat="1" x14ac:dyDescent="0.25"/>
    <row r="1263" spans="1:2" s="29" customFormat="1" x14ac:dyDescent="0.25"/>
    <row r="1264" spans="1:2" s="15" customFormat="1" x14ac:dyDescent="0.25"/>
    <row r="1265" spans="1:1" customFormat="1" x14ac:dyDescent="0.25"/>
    <row r="1266" spans="1:1" s="29" customFormat="1" x14ac:dyDescent="0.25"/>
    <row r="1267" spans="1:1" s="15" customFormat="1" x14ac:dyDescent="0.25"/>
    <row r="1268" spans="1:1" customFormat="1" x14ac:dyDescent="0.25"/>
    <row r="1269" spans="1:1" s="29" customFormat="1" x14ac:dyDescent="0.25"/>
    <row r="1270" spans="1:1" s="15" customFormat="1" x14ac:dyDescent="0.25"/>
    <row r="1271" spans="1:1" customFormat="1" x14ac:dyDescent="0.25"/>
    <row r="1272" spans="1:1" s="29" customFormat="1" x14ac:dyDescent="0.25"/>
    <row r="1273" spans="1:1" s="15" customFormat="1" x14ac:dyDescent="0.25"/>
    <row r="1274" spans="1:1" customFormat="1" x14ac:dyDescent="0.25"/>
    <row r="1275" spans="1:1" s="29" customFormat="1" x14ac:dyDescent="0.25"/>
    <row r="1276" spans="1:1" s="15" customFormat="1" x14ac:dyDescent="0.25"/>
    <row r="1277" spans="1:1" customFormat="1" x14ac:dyDescent="0.25"/>
    <row r="1278" spans="1:1" customFormat="1" x14ac:dyDescent="0.25">
      <c r="A1278" s="66"/>
    </row>
    <row r="1279" spans="1:1" customFormat="1" x14ac:dyDescent="0.25"/>
    <row r="1280" spans="1:1" customFormat="1" x14ac:dyDescent="0.25">
      <c r="A1280" s="65"/>
    </row>
    <row r="1281" spans="1:2" customFormat="1" x14ac:dyDescent="0.25">
      <c r="A1281" s="67"/>
    </row>
    <row r="1282" spans="1:2" customFormat="1" x14ac:dyDescent="0.25"/>
    <row r="1283" spans="1:2" customFormat="1" x14ac:dyDescent="0.25"/>
    <row r="1284" spans="1:2" s="1" customFormat="1" x14ac:dyDescent="0.25">
      <c r="A1284"/>
    </row>
    <row r="1285" spans="1:2" s="1" customFormat="1" x14ac:dyDescent="0.25">
      <c r="A1285"/>
    </row>
    <row r="1286" spans="1:2" customFormat="1" x14ac:dyDescent="0.25"/>
    <row r="1287" spans="1:2" customFormat="1" x14ac:dyDescent="0.25">
      <c r="B1287" s="29"/>
    </row>
    <row r="1288" spans="1:2" s="29" customFormat="1" x14ac:dyDescent="0.25"/>
    <row r="1289" spans="1:2" s="29" customFormat="1" x14ac:dyDescent="0.25"/>
    <row r="1290" spans="1:2" s="15" customFormat="1" x14ac:dyDescent="0.25"/>
    <row r="1291" spans="1:2" customFormat="1" x14ac:dyDescent="0.25"/>
    <row r="1292" spans="1:2" s="29" customFormat="1" x14ac:dyDescent="0.25"/>
    <row r="1293" spans="1:2" s="15" customFormat="1" x14ac:dyDescent="0.25"/>
    <row r="1294" spans="1:2" customFormat="1" x14ac:dyDescent="0.25"/>
    <row r="1295" spans="1:2" s="29" customFormat="1" x14ac:dyDescent="0.25"/>
    <row r="1296" spans="1:2" s="15" customFormat="1" x14ac:dyDescent="0.25"/>
    <row r="1297" customFormat="1" x14ac:dyDescent="0.25"/>
    <row r="1298" s="29" customFormat="1" x14ac:dyDescent="0.25"/>
    <row r="1299" s="15" customFormat="1" x14ac:dyDescent="0.25"/>
    <row r="1300" customFormat="1" x14ac:dyDescent="0.25"/>
    <row r="1301" s="29" customFormat="1" x14ac:dyDescent="0.25"/>
    <row r="1302" s="15" customFormat="1" x14ac:dyDescent="0.25"/>
    <row r="1303" customFormat="1" x14ac:dyDescent="0.25"/>
    <row r="1304" s="29" customFormat="1" x14ac:dyDescent="0.25"/>
    <row r="1305" s="15" customFormat="1" x14ac:dyDescent="0.25"/>
    <row r="1306" customFormat="1" x14ac:dyDescent="0.25"/>
    <row r="1307" s="29" customFormat="1" x14ac:dyDescent="0.25"/>
    <row r="1308" s="15" customFormat="1" x14ac:dyDescent="0.25"/>
    <row r="1309" customFormat="1" x14ac:dyDescent="0.25"/>
    <row r="1310" s="29" customFormat="1" x14ac:dyDescent="0.25"/>
    <row r="1311" s="15" customFormat="1" x14ac:dyDescent="0.25"/>
    <row r="1312" customFormat="1" x14ac:dyDescent="0.25"/>
    <row r="1313" s="29" customFormat="1" x14ac:dyDescent="0.25"/>
    <row r="1314" s="15" customFormat="1" x14ac:dyDescent="0.25"/>
    <row r="1315" customFormat="1" x14ac:dyDescent="0.25"/>
    <row r="1316" s="29" customFormat="1" x14ac:dyDescent="0.25"/>
    <row r="1317" s="15" customFormat="1" x14ac:dyDescent="0.25"/>
    <row r="1318" customFormat="1" x14ac:dyDescent="0.25"/>
    <row r="1319" s="29" customFormat="1" x14ac:dyDescent="0.25"/>
    <row r="1320" s="15" customFormat="1" x14ac:dyDescent="0.25"/>
    <row r="1321" customFormat="1" x14ac:dyDescent="0.25"/>
    <row r="1322" s="29" customFormat="1" x14ac:dyDescent="0.25"/>
    <row r="1323" s="15" customFormat="1" x14ac:dyDescent="0.25"/>
    <row r="1324" customFormat="1" x14ac:dyDescent="0.25"/>
    <row r="1325" s="29" customFormat="1" x14ac:dyDescent="0.25"/>
    <row r="1326" s="15" customFormat="1" x14ac:dyDescent="0.25"/>
    <row r="1327" customFormat="1" x14ac:dyDescent="0.25"/>
    <row r="1328" s="29" customFormat="1" x14ac:dyDescent="0.25"/>
    <row r="1329" s="15" customFormat="1" x14ac:dyDescent="0.25"/>
    <row r="1330" customFormat="1" x14ac:dyDescent="0.25"/>
    <row r="1331" s="29" customFormat="1" x14ac:dyDescent="0.25"/>
    <row r="1332" s="15" customFormat="1" x14ac:dyDescent="0.25"/>
    <row r="1333" customFormat="1" x14ac:dyDescent="0.25"/>
    <row r="1334" s="29" customFormat="1" x14ac:dyDescent="0.25"/>
    <row r="1335" s="15" customFormat="1" x14ac:dyDescent="0.25"/>
    <row r="1336" customFormat="1" x14ac:dyDescent="0.25"/>
    <row r="1337" s="29" customFormat="1" x14ac:dyDescent="0.25"/>
    <row r="1338" s="15" customFormat="1" x14ac:dyDescent="0.25"/>
    <row r="1339" customFormat="1" x14ac:dyDescent="0.25"/>
    <row r="1340" s="29" customFormat="1" x14ac:dyDescent="0.25"/>
    <row r="1341" s="15" customFormat="1" x14ac:dyDescent="0.25"/>
    <row r="1342" customFormat="1" x14ac:dyDescent="0.25"/>
    <row r="1343" s="29" customFormat="1" x14ac:dyDescent="0.25"/>
    <row r="1344" s="15" customFormat="1" x14ac:dyDescent="0.25"/>
    <row r="1345" customFormat="1" x14ac:dyDescent="0.25"/>
    <row r="1346" s="29" customFormat="1" x14ac:dyDescent="0.25"/>
    <row r="1347" s="15" customFormat="1" x14ac:dyDescent="0.25"/>
    <row r="1348" customFormat="1" x14ac:dyDescent="0.25"/>
    <row r="1349" s="29" customFormat="1" x14ac:dyDescent="0.25"/>
    <row r="1350" s="15" customFormat="1" x14ac:dyDescent="0.25"/>
    <row r="1351" customFormat="1" x14ac:dyDescent="0.25"/>
    <row r="1352" s="29" customFormat="1" x14ac:dyDescent="0.25"/>
    <row r="1353" s="15" customFormat="1" x14ac:dyDescent="0.25"/>
    <row r="1354" customFormat="1" x14ac:dyDescent="0.25"/>
    <row r="1355" s="29" customFormat="1" x14ac:dyDescent="0.25"/>
    <row r="1356" s="15" customFormat="1" x14ac:dyDescent="0.25"/>
    <row r="1357" customFormat="1" x14ac:dyDescent="0.25"/>
    <row r="1358" s="29" customFormat="1" x14ac:dyDescent="0.25"/>
    <row r="1359" s="15" customFormat="1" x14ac:dyDescent="0.25"/>
    <row r="1360" customFormat="1" x14ac:dyDescent="0.25"/>
    <row r="1361" s="29" customFormat="1" x14ac:dyDescent="0.25"/>
    <row r="1362" s="15" customFormat="1" x14ac:dyDescent="0.25"/>
    <row r="1363" customFormat="1" x14ac:dyDescent="0.25"/>
    <row r="1364" s="29" customFormat="1" x14ac:dyDescent="0.25"/>
    <row r="1365" s="15" customFormat="1" x14ac:dyDescent="0.25"/>
    <row r="1366" customFormat="1" x14ac:dyDescent="0.25"/>
    <row r="1367" s="29" customFormat="1" x14ac:dyDescent="0.25"/>
    <row r="1368" s="15" customFormat="1" x14ac:dyDescent="0.25"/>
    <row r="1369" customFormat="1" x14ac:dyDescent="0.25"/>
    <row r="1370" s="29" customFormat="1" x14ac:dyDescent="0.25"/>
    <row r="1371" s="15" customFormat="1" x14ac:dyDescent="0.25"/>
    <row r="1372" customFormat="1" x14ac:dyDescent="0.25"/>
    <row r="1373" s="29" customFormat="1" x14ac:dyDescent="0.25"/>
    <row r="1374" s="15" customFormat="1" x14ac:dyDescent="0.25"/>
    <row r="1375" customFormat="1" x14ac:dyDescent="0.25"/>
    <row r="1376" s="29" customFormat="1" x14ac:dyDescent="0.25"/>
    <row r="1377" s="15" customFormat="1" x14ac:dyDescent="0.25"/>
    <row r="1378" customFormat="1" x14ac:dyDescent="0.25"/>
    <row r="1379" s="29" customFormat="1" x14ac:dyDescent="0.25"/>
    <row r="1380" s="15" customFormat="1" x14ac:dyDescent="0.25"/>
    <row r="1381" customFormat="1" x14ac:dyDescent="0.25"/>
    <row r="1382" s="29" customFormat="1" x14ac:dyDescent="0.25"/>
    <row r="1383" s="15" customFormat="1" x14ac:dyDescent="0.25"/>
    <row r="1384" customFormat="1" x14ac:dyDescent="0.25"/>
    <row r="1385" s="29" customFormat="1" x14ac:dyDescent="0.25"/>
    <row r="1386" s="15" customFormat="1" x14ac:dyDescent="0.25"/>
    <row r="1387" customFormat="1" x14ac:dyDescent="0.25"/>
    <row r="1388" s="29" customFormat="1" x14ac:dyDescent="0.25"/>
    <row r="1389" s="15" customFormat="1" x14ac:dyDescent="0.25"/>
    <row r="1390" customFormat="1" x14ac:dyDescent="0.25"/>
    <row r="1391" s="29" customFormat="1" x14ac:dyDescent="0.25"/>
    <row r="1392" s="15" customFormat="1" x14ac:dyDescent="0.25"/>
    <row r="1393" customFormat="1" x14ac:dyDescent="0.25"/>
    <row r="1394" s="29" customFormat="1" x14ac:dyDescent="0.25"/>
    <row r="1395" s="15" customFormat="1" x14ac:dyDescent="0.25"/>
    <row r="1396" customFormat="1" x14ac:dyDescent="0.25"/>
    <row r="1397" s="29" customFormat="1" x14ac:dyDescent="0.25"/>
    <row r="1398" s="15" customFormat="1" x14ac:dyDescent="0.25"/>
    <row r="1399" customFormat="1" x14ac:dyDescent="0.25"/>
    <row r="1400" s="29" customFormat="1" x14ac:dyDescent="0.25"/>
    <row r="1401" s="15" customFormat="1" x14ac:dyDescent="0.25"/>
    <row r="1402" customFormat="1" x14ac:dyDescent="0.25"/>
    <row r="1403" s="29" customFormat="1" x14ac:dyDescent="0.25"/>
    <row r="1404" s="15" customFormat="1" x14ac:dyDescent="0.25"/>
    <row r="1405" customFormat="1" x14ac:dyDescent="0.25"/>
    <row r="1406" s="29" customFormat="1" x14ac:dyDescent="0.25"/>
    <row r="1407" s="15" customFormat="1" x14ac:dyDescent="0.25"/>
    <row r="1408" customFormat="1" x14ac:dyDescent="0.25"/>
    <row r="1409" s="29" customFormat="1" x14ac:dyDescent="0.25"/>
    <row r="1410" s="15" customFormat="1" x14ac:dyDescent="0.25"/>
    <row r="1411" customFormat="1" x14ac:dyDescent="0.25"/>
    <row r="1412" s="29" customFormat="1" x14ac:dyDescent="0.25"/>
    <row r="1413" s="15" customFormat="1" x14ac:dyDescent="0.25"/>
    <row r="1414" customFormat="1" x14ac:dyDescent="0.25"/>
    <row r="1415" s="29" customFormat="1" x14ac:dyDescent="0.25"/>
    <row r="1416" s="15" customFormat="1" x14ac:dyDescent="0.25"/>
    <row r="1417" customFormat="1" x14ac:dyDescent="0.25"/>
    <row r="1418" s="29" customFormat="1" x14ac:dyDescent="0.25"/>
    <row r="1419" s="15" customFormat="1" x14ac:dyDescent="0.25"/>
    <row r="1420" customFormat="1" x14ac:dyDescent="0.25"/>
    <row r="1421" s="29" customFormat="1" x14ac:dyDescent="0.25"/>
    <row r="1422" s="15" customFormat="1" x14ac:dyDescent="0.25"/>
    <row r="1423" customFormat="1" x14ac:dyDescent="0.25"/>
    <row r="1424" s="29" customFormat="1" x14ac:dyDescent="0.25"/>
    <row r="1425" s="15" customFormat="1" x14ac:dyDescent="0.25"/>
    <row r="1426" customFormat="1" x14ac:dyDescent="0.25"/>
    <row r="1427" s="29" customFormat="1" x14ac:dyDescent="0.25"/>
    <row r="1428" s="15" customFormat="1" x14ac:dyDescent="0.25"/>
    <row r="1429" customFormat="1" x14ac:dyDescent="0.25"/>
    <row r="1430" s="29" customFormat="1" x14ac:dyDescent="0.25"/>
    <row r="1431" s="15" customFormat="1" x14ac:dyDescent="0.25"/>
    <row r="1432" customFormat="1" x14ac:dyDescent="0.25"/>
    <row r="1433" s="29" customFormat="1" x14ac:dyDescent="0.25"/>
    <row r="1434" s="15" customFormat="1" x14ac:dyDescent="0.25"/>
    <row r="1435" customFormat="1" x14ac:dyDescent="0.25"/>
    <row r="1436" s="29" customFormat="1" x14ac:dyDescent="0.25"/>
    <row r="1437" s="15" customFormat="1" x14ac:dyDescent="0.25"/>
    <row r="1438" customFormat="1" x14ac:dyDescent="0.25"/>
    <row r="1439" s="29" customFormat="1" x14ac:dyDescent="0.25"/>
    <row r="1440" s="15" customFormat="1" x14ac:dyDescent="0.25"/>
    <row r="1441" customFormat="1" x14ac:dyDescent="0.25"/>
    <row r="1442" s="29" customFormat="1" x14ac:dyDescent="0.25"/>
    <row r="1443" s="15" customFormat="1" x14ac:dyDescent="0.25"/>
    <row r="1444" customFormat="1" x14ac:dyDescent="0.25"/>
    <row r="1445" s="29" customFormat="1" x14ac:dyDescent="0.25"/>
    <row r="1446" s="15" customFormat="1" x14ac:dyDescent="0.25"/>
    <row r="1447" customFormat="1" x14ac:dyDescent="0.25"/>
    <row r="1448" s="29" customFormat="1" x14ac:dyDescent="0.25"/>
    <row r="1449" s="15" customFormat="1" x14ac:dyDescent="0.25"/>
    <row r="1450" customFormat="1" x14ac:dyDescent="0.25"/>
    <row r="1451" s="29" customFormat="1" x14ac:dyDescent="0.25"/>
    <row r="1452" s="15" customFormat="1" x14ac:dyDescent="0.25"/>
    <row r="1453" customFormat="1" x14ac:dyDescent="0.25"/>
    <row r="1454" s="29" customFormat="1" x14ac:dyDescent="0.25"/>
    <row r="1455" s="15" customFormat="1" x14ac:dyDescent="0.25"/>
    <row r="1456" customFormat="1" x14ac:dyDescent="0.25"/>
    <row r="1457" s="29" customFormat="1" x14ac:dyDescent="0.25"/>
    <row r="1458" s="15" customFormat="1" x14ac:dyDescent="0.25"/>
    <row r="1459" customFormat="1" x14ac:dyDescent="0.25"/>
    <row r="1460" s="29" customFormat="1" x14ac:dyDescent="0.25"/>
    <row r="1461" s="15" customFormat="1" x14ac:dyDescent="0.25"/>
    <row r="1462" customFormat="1" x14ac:dyDescent="0.25"/>
    <row r="1463" s="29" customFormat="1" x14ac:dyDescent="0.25"/>
    <row r="1464" s="15" customFormat="1" x14ac:dyDescent="0.25"/>
    <row r="1465" customFormat="1" x14ac:dyDescent="0.25"/>
    <row r="1466" s="29" customFormat="1" x14ac:dyDescent="0.25"/>
    <row r="1467" s="15" customFormat="1" x14ac:dyDescent="0.25"/>
    <row r="1468" customFormat="1" x14ac:dyDescent="0.25"/>
    <row r="1469" s="29" customFormat="1" x14ac:dyDescent="0.25"/>
    <row r="1470" s="15" customFormat="1" x14ac:dyDescent="0.25"/>
    <row r="1471" customFormat="1" x14ac:dyDescent="0.25"/>
    <row r="1472" s="29" customFormat="1" x14ac:dyDescent="0.25"/>
    <row r="1473" s="15" customFormat="1" x14ac:dyDescent="0.25"/>
    <row r="1474" customFormat="1" x14ac:dyDescent="0.25"/>
    <row r="1475" s="29" customFormat="1" x14ac:dyDescent="0.25"/>
    <row r="1476" s="15" customFormat="1" x14ac:dyDescent="0.25"/>
    <row r="1477" customFormat="1" x14ac:dyDescent="0.25"/>
    <row r="1478" s="29" customFormat="1" x14ac:dyDescent="0.25"/>
    <row r="1479" s="15" customFormat="1" x14ac:dyDescent="0.25"/>
    <row r="1480" customFormat="1" x14ac:dyDescent="0.25"/>
    <row r="1481" s="29" customFormat="1" x14ac:dyDescent="0.25"/>
    <row r="1482" s="15" customFormat="1" x14ac:dyDescent="0.25"/>
    <row r="1483" customFormat="1" x14ac:dyDescent="0.25"/>
    <row r="1484" s="29" customFormat="1" x14ac:dyDescent="0.25"/>
    <row r="1485" s="15" customFormat="1" x14ac:dyDescent="0.25"/>
    <row r="1486" customFormat="1" x14ac:dyDescent="0.25"/>
    <row r="1487" s="29" customFormat="1" x14ac:dyDescent="0.25"/>
    <row r="1488" s="15" customFormat="1" x14ac:dyDescent="0.25"/>
    <row r="1489" customFormat="1" x14ac:dyDescent="0.25"/>
    <row r="1490" s="29" customFormat="1" x14ac:dyDescent="0.25"/>
    <row r="1491" s="15" customFormat="1" x14ac:dyDescent="0.25"/>
    <row r="1492" customFormat="1" x14ac:dyDescent="0.25"/>
    <row r="1493" s="29" customFormat="1" x14ac:dyDescent="0.25"/>
    <row r="1494" s="15" customFormat="1" x14ac:dyDescent="0.25"/>
    <row r="1495" customFormat="1" x14ac:dyDescent="0.25"/>
    <row r="1496" s="29" customFormat="1" x14ac:dyDescent="0.25"/>
    <row r="1497" s="15" customFormat="1" x14ac:dyDescent="0.25"/>
    <row r="1498" customFormat="1" x14ac:dyDescent="0.25"/>
    <row r="1499" s="29" customFormat="1" x14ac:dyDescent="0.25"/>
    <row r="1500" s="15" customFormat="1" x14ac:dyDescent="0.25"/>
    <row r="1501" customFormat="1" x14ac:dyDescent="0.25"/>
    <row r="1502" s="29" customFormat="1" x14ac:dyDescent="0.25"/>
    <row r="1503" s="15" customFormat="1" x14ac:dyDescent="0.25"/>
    <row r="1504" customFormat="1" x14ac:dyDescent="0.25"/>
    <row r="1505" s="29" customFormat="1" x14ac:dyDescent="0.25"/>
    <row r="1506" s="15" customFormat="1" x14ac:dyDescent="0.25"/>
    <row r="1507" customFormat="1" x14ac:dyDescent="0.25"/>
    <row r="1508" s="29" customFormat="1" x14ac:dyDescent="0.25"/>
    <row r="1509" s="15" customFormat="1" x14ac:dyDescent="0.25"/>
    <row r="1510" customFormat="1" x14ac:dyDescent="0.25"/>
    <row r="1511" s="29" customFormat="1" x14ac:dyDescent="0.25"/>
    <row r="1512" s="15" customFormat="1" x14ac:dyDescent="0.25"/>
    <row r="1513" customFormat="1" x14ac:dyDescent="0.25"/>
    <row r="1514" s="29" customFormat="1" x14ac:dyDescent="0.25"/>
    <row r="1515" s="15" customFormat="1" x14ac:dyDescent="0.25"/>
    <row r="1516" customFormat="1" x14ac:dyDescent="0.25"/>
    <row r="1517" s="29" customFormat="1" x14ac:dyDescent="0.25"/>
    <row r="1518" s="15" customFormat="1" x14ac:dyDescent="0.25"/>
    <row r="1519" customFormat="1" x14ac:dyDescent="0.25"/>
    <row r="1520" s="29" customFormat="1" x14ac:dyDescent="0.25"/>
    <row r="1521" s="15" customFormat="1" x14ac:dyDescent="0.25"/>
    <row r="1522" customFormat="1" x14ac:dyDescent="0.25"/>
    <row r="1523" s="29" customFormat="1" x14ac:dyDescent="0.25"/>
    <row r="1524" s="15" customFormat="1" x14ac:dyDescent="0.25"/>
    <row r="1525" customFormat="1" x14ac:dyDescent="0.25"/>
    <row r="1526" s="29" customFormat="1" x14ac:dyDescent="0.25"/>
    <row r="1527" s="15" customFormat="1" x14ac:dyDescent="0.25"/>
    <row r="1528" customFormat="1" x14ac:dyDescent="0.25"/>
    <row r="1529" s="29" customFormat="1" x14ac:dyDescent="0.25"/>
    <row r="1530" s="15" customFormat="1" x14ac:dyDescent="0.25"/>
    <row r="1531" customFormat="1" x14ac:dyDescent="0.25"/>
    <row r="1532" s="29" customFormat="1" x14ac:dyDescent="0.25"/>
    <row r="1533" s="15" customFormat="1" x14ac:dyDescent="0.25"/>
    <row r="1534" customFormat="1" x14ac:dyDescent="0.25"/>
    <row r="1535" s="29" customFormat="1" x14ac:dyDescent="0.25"/>
    <row r="1536" s="15" customFormat="1" x14ac:dyDescent="0.25"/>
    <row r="1537" spans="1:2" customFormat="1" x14ac:dyDescent="0.25"/>
    <row r="1538" spans="1:2" customFormat="1" x14ac:dyDescent="0.25">
      <c r="A1538" s="66"/>
    </row>
    <row r="1539" spans="1:2" customFormat="1" x14ac:dyDescent="0.25"/>
    <row r="1540" spans="1:2" customFormat="1" x14ac:dyDescent="0.25">
      <c r="A1540" s="65"/>
    </row>
    <row r="1541" spans="1:2" customFormat="1" x14ac:dyDescent="0.25">
      <c r="A1541" s="67"/>
    </row>
    <row r="1542" spans="1:2" customFormat="1" x14ac:dyDescent="0.25"/>
    <row r="1543" spans="1:2" customFormat="1" x14ac:dyDescent="0.25"/>
    <row r="1544" spans="1:2" s="1" customFormat="1" x14ac:dyDescent="0.25">
      <c r="A1544"/>
    </row>
    <row r="1545" spans="1:2" s="1" customFormat="1" x14ac:dyDescent="0.25">
      <c r="A1545"/>
    </row>
    <row r="1546" spans="1:2" customFormat="1" x14ac:dyDescent="0.25"/>
    <row r="1547" spans="1:2" customFormat="1" x14ac:dyDescent="0.25">
      <c r="B1547" s="29"/>
    </row>
    <row r="1548" spans="1:2" s="29" customFormat="1" x14ac:dyDescent="0.25"/>
    <row r="1549" spans="1:2" s="29" customFormat="1" x14ac:dyDescent="0.25"/>
    <row r="1550" spans="1:2" s="15" customFormat="1" x14ac:dyDescent="0.25"/>
    <row r="1551" spans="1:2" customFormat="1" x14ac:dyDescent="0.25"/>
    <row r="1552" spans="1:2" s="29" customFormat="1" x14ac:dyDescent="0.25"/>
    <row r="1553" spans="1:1" s="15" customFormat="1" x14ac:dyDescent="0.25"/>
    <row r="1554" spans="1:1" customFormat="1" x14ac:dyDescent="0.25"/>
    <row r="1555" spans="1:1" s="29" customFormat="1" x14ac:dyDescent="0.25"/>
    <row r="1556" spans="1:1" s="15" customFormat="1" x14ac:dyDescent="0.25"/>
    <row r="1557" spans="1:1" customFormat="1" x14ac:dyDescent="0.25"/>
    <row r="1558" spans="1:1" s="29" customFormat="1" x14ac:dyDescent="0.25"/>
    <row r="1559" spans="1:1" s="15" customFormat="1" x14ac:dyDescent="0.25"/>
    <row r="1560" spans="1:1" customFormat="1" x14ac:dyDescent="0.25"/>
    <row r="1561" spans="1:1" s="29" customFormat="1" x14ac:dyDescent="0.25"/>
    <row r="1562" spans="1:1" s="15" customFormat="1" x14ac:dyDescent="0.25"/>
    <row r="1563" spans="1:1" customFormat="1" x14ac:dyDescent="0.25"/>
    <row r="1564" spans="1:1" s="68" customFormat="1" x14ac:dyDescent="0.25"/>
    <row r="1565" spans="1:1" customFormat="1" x14ac:dyDescent="0.25"/>
    <row r="1566" spans="1:1" s="68" customFormat="1" x14ac:dyDescent="0.25"/>
    <row r="1567" spans="1:1" s="68" customFormat="1" x14ac:dyDescent="0.25"/>
    <row r="1568" spans="1:1" customFormat="1" x14ac:dyDescent="0.25">
      <c r="A1568" s="66"/>
    </row>
    <row r="1569" spans="1:2" customFormat="1" x14ac:dyDescent="0.25"/>
    <row r="1570" spans="1:2" customFormat="1" x14ac:dyDescent="0.25">
      <c r="A1570" s="65"/>
    </row>
    <row r="1571" spans="1:2" customFormat="1" x14ac:dyDescent="0.25">
      <c r="A1571" s="67"/>
    </row>
    <row r="1572" spans="1:2" customFormat="1" x14ac:dyDescent="0.25"/>
    <row r="1573" spans="1:2" customFormat="1" x14ac:dyDescent="0.25"/>
    <row r="1574" spans="1:2" s="1" customFormat="1" x14ac:dyDescent="0.25">
      <c r="A1574"/>
    </row>
    <row r="1575" spans="1:2" s="1" customFormat="1" x14ac:dyDescent="0.25">
      <c r="A1575"/>
    </row>
    <row r="1576" spans="1:2" customFormat="1" x14ac:dyDescent="0.25"/>
    <row r="1577" spans="1:2" customFormat="1" x14ac:dyDescent="0.25">
      <c r="B1577" s="29"/>
    </row>
    <row r="1578" spans="1:2" s="29" customFormat="1" x14ac:dyDescent="0.25"/>
    <row r="1579" spans="1:2" s="29" customFormat="1" x14ac:dyDescent="0.25"/>
    <row r="1580" spans="1:2" s="15" customFormat="1" x14ac:dyDescent="0.25"/>
    <row r="1581" spans="1:2" customFormat="1" x14ac:dyDescent="0.25"/>
    <row r="1582" spans="1:2" s="29" customFormat="1" x14ac:dyDescent="0.25"/>
    <row r="1583" spans="1:2" s="15" customFormat="1" x14ac:dyDescent="0.25"/>
    <row r="1584" spans="1:2" customFormat="1" x14ac:dyDescent="0.25"/>
    <row r="1585" spans="1:1" s="29" customFormat="1" x14ac:dyDescent="0.25"/>
    <row r="1586" spans="1:1" s="15" customFormat="1" x14ac:dyDescent="0.25"/>
    <row r="1587" spans="1:1" customFormat="1" x14ac:dyDescent="0.25"/>
    <row r="1588" spans="1:1" s="29" customFormat="1" x14ac:dyDescent="0.25"/>
    <row r="1589" spans="1:1" s="15" customFormat="1" x14ac:dyDescent="0.25"/>
    <row r="1590" spans="1:1" customFormat="1" x14ac:dyDescent="0.25"/>
    <row r="1591" spans="1:1" s="29" customFormat="1" x14ac:dyDescent="0.25"/>
    <row r="1592" spans="1:1" s="15" customFormat="1" x14ac:dyDescent="0.25"/>
    <row r="1593" spans="1:1" customFormat="1" x14ac:dyDescent="0.25"/>
    <row r="1594" spans="1:1" s="68" customFormat="1" x14ac:dyDescent="0.25"/>
    <row r="1595" spans="1:1" customFormat="1" x14ac:dyDescent="0.25"/>
    <row r="1596" spans="1:1" s="68" customFormat="1" x14ac:dyDescent="0.25"/>
    <row r="1597" spans="1:1" s="68" customFormat="1" x14ac:dyDescent="0.25"/>
    <row r="1598" spans="1:1" customFormat="1" x14ac:dyDescent="0.25">
      <c r="A1598" s="66"/>
    </row>
    <row r="1599" spans="1:1" customFormat="1" x14ac:dyDescent="0.25"/>
    <row r="1600" spans="1:1" customFormat="1" x14ac:dyDescent="0.25">
      <c r="A1600" s="65"/>
    </row>
    <row r="1601" spans="1:2" customFormat="1" x14ac:dyDescent="0.25">
      <c r="A1601" s="67"/>
    </row>
    <row r="1602" spans="1:2" customFormat="1" x14ac:dyDescent="0.25"/>
    <row r="1603" spans="1:2" customFormat="1" x14ac:dyDescent="0.25"/>
    <row r="1604" spans="1:2" s="1" customFormat="1" x14ac:dyDescent="0.25">
      <c r="A1604"/>
    </row>
    <row r="1605" spans="1:2" s="1" customFormat="1" x14ac:dyDescent="0.25">
      <c r="A1605"/>
    </row>
    <row r="1606" spans="1:2" customFormat="1" x14ac:dyDescent="0.25"/>
    <row r="1607" spans="1:2" customFormat="1" x14ac:dyDescent="0.25">
      <c r="B1607" s="29"/>
    </row>
    <row r="1608" spans="1:2" s="29" customFormat="1" x14ac:dyDescent="0.25"/>
    <row r="1609" spans="1:2" s="29" customFormat="1" x14ac:dyDescent="0.25"/>
    <row r="1610" spans="1:2" s="15" customFormat="1" x14ac:dyDescent="0.25"/>
    <row r="1611" spans="1:2" customFormat="1" x14ac:dyDescent="0.25"/>
    <row r="1612" spans="1:2" s="29" customFormat="1" x14ac:dyDescent="0.25"/>
    <row r="1613" spans="1:2" s="15" customFormat="1" x14ac:dyDescent="0.25"/>
    <row r="1614" spans="1:2" customFormat="1" x14ac:dyDescent="0.25"/>
    <row r="1615" spans="1:2" s="29" customFormat="1" x14ac:dyDescent="0.25"/>
    <row r="1616" spans="1:2" s="15" customFormat="1" x14ac:dyDescent="0.25"/>
    <row r="1617" customFormat="1" x14ac:dyDescent="0.25"/>
    <row r="1618" s="29" customFormat="1" x14ac:dyDescent="0.25"/>
    <row r="1619" s="15" customFormat="1" x14ac:dyDescent="0.25"/>
    <row r="1620" customFormat="1" x14ac:dyDescent="0.25"/>
    <row r="1621" s="29" customFormat="1" x14ac:dyDescent="0.25"/>
    <row r="1622" s="15" customFormat="1" x14ac:dyDescent="0.25"/>
    <row r="1623" customFormat="1" x14ac:dyDescent="0.25"/>
    <row r="1624" s="29" customFormat="1" x14ac:dyDescent="0.25"/>
    <row r="1625" s="15" customFormat="1" x14ac:dyDescent="0.25"/>
    <row r="1626" customFormat="1" x14ac:dyDescent="0.25"/>
    <row r="1627" s="29" customFormat="1" x14ac:dyDescent="0.25"/>
    <row r="1628" s="15" customFormat="1" x14ac:dyDescent="0.25"/>
    <row r="1629" customFormat="1" x14ac:dyDescent="0.25"/>
    <row r="1630" s="29" customFormat="1" x14ac:dyDescent="0.25"/>
    <row r="1631" s="15" customFormat="1" x14ac:dyDescent="0.25"/>
    <row r="1632" customFormat="1" x14ac:dyDescent="0.25"/>
    <row r="1633" s="29" customFormat="1" x14ac:dyDescent="0.25"/>
    <row r="1634" s="15" customFormat="1" x14ac:dyDescent="0.25"/>
    <row r="1635" customFormat="1" x14ac:dyDescent="0.25"/>
    <row r="1636" s="29" customFormat="1" x14ac:dyDescent="0.25"/>
    <row r="1637" s="15" customFormat="1" x14ac:dyDescent="0.25"/>
    <row r="1638" customFormat="1" x14ac:dyDescent="0.25"/>
    <row r="1639" s="29" customFormat="1" x14ac:dyDescent="0.25"/>
    <row r="1640" s="15" customFormat="1" x14ac:dyDescent="0.25"/>
    <row r="1641" customFormat="1" x14ac:dyDescent="0.25"/>
    <row r="1642" s="29" customFormat="1" x14ac:dyDescent="0.25"/>
    <row r="1643" s="15" customFormat="1" x14ac:dyDescent="0.25"/>
    <row r="1644" customFormat="1" x14ac:dyDescent="0.25"/>
    <row r="1645" s="29" customFormat="1" x14ac:dyDescent="0.25"/>
    <row r="1646" s="15" customFormat="1" x14ac:dyDescent="0.25"/>
    <row r="1647" customFormat="1" x14ac:dyDescent="0.25"/>
    <row r="1648" s="29" customFormat="1" x14ac:dyDescent="0.25"/>
    <row r="1649" s="15" customFormat="1" x14ac:dyDescent="0.25"/>
    <row r="1650" customFormat="1" x14ac:dyDescent="0.25"/>
    <row r="1651" s="29" customFormat="1" x14ac:dyDescent="0.25"/>
    <row r="1652" s="15" customFormat="1" x14ac:dyDescent="0.25"/>
    <row r="1653" customFormat="1" x14ac:dyDescent="0.25"/>
    <row r="1654" s="29" customFormat="1" x14ac:dyDescent="0.25"/>
    <row r="1655" s="15" customFormat="1" x14ac:dyDescent="0.25"/>
    <row r="1656" customFormat="1" x14ac:dyDescent="0.25"/>
    <row r="1657" s="29" customFormat="1" x14ac:dyDescent="0.25"/>
    <row r="1658" s="15" customFormat="1" x14ac:dyDescent="0.25"/>
    <row r="1659" customFormat="1" x14ac:dyDescent="0.25"/>
    <row r="1660" s="29" customFormat="1" x14ac:dyDescent="0.25"/>
    <row r="1661" s="15" customFormat="1" x14ac:dyDescent="0.25"/>
    <row r="1662" customFormat="1" x14ac:dyDescent="0.25"/>
    <row r="1663" s="29" customFormat="1" x14ac:dyDescent="0.25"/>
    <row r="1664" s="15" customFormat="1" x14ac:dyDescent="0.25"/>
    <row r="1665" customFormat="1" x14ac:dyDescent="0.25"/>
    <row r="1666" s="29" customFormat="1" x14ac:dyDescent="0.25"/>
    <row r="1667" s="15" customFormat="1" x14ac:dyDescent="0.25"/>
    <row r="1668" customFormat="1" x14ac:dyDescent="0.25"/>
    <row r="1669" s="29" customFormat="1" x14ac:dyDescent="0.25"/>
    <row r="1670" s="15" customFormat="1" x14ac:dyDescent="0.25"/>
    <row r="1671" customFormat="1" x14ac:dyDescent="0.25"/>
    <row r="1672" s="29" customFormat="1" x14ac:dyDescent="0.25"/>
    <row r="1673" s="15" customFormat="1" x14ac:dyDescent="0.25"/>
    <row r="1674" customFormat="1" x14ac:dyDescent="0.25"/>
    <row r="1675" s="29" customFormat="1" x14ac:dyDescent="0.25"/>
    <row r="1676" s="15" customFormat="1" x14ac:dyDescent="0.25"/>
    <row r="1677" customFormat="1" x14ac:dyDescent="0.25"/>
    <row r="1678" s="29" customFormat="1" x14ac:dyDescent="0.25"/>
    <row r="1679" s="15" customFormat="1" x14ac:dyDescent="0.25"/>
    <row r="1680" customFormat="1" x14ac:dyDescent="0.25"/>
    <row r="1681" s="29" customFormat="1" x14ac:dyDescent="0.25"/>
    <row r="1682" s="15" customFormat="1" x14ac:dyDescent="0.25"/>
    <row r="1683" customFormat="1" x14ac:dyDescent="0.25"/>
    <row r="1684" s="29" customFormat="1" x14ac:dyDescent="0.25"/>
    <row r="1685" s="15" customFormat="1" x14ac:dyDescent="0.25"/>
    <row r="1686" customFormat="1" x14ac:dyDescent="0.25"/>
    <row r="1687" s="29" customFormat="1" x14ac:dyDescent="0.25"/>
    <row r="1688" s="15" customFormat="1" x14ac:dyDescent="0.25"/>
    <row r="1689" customFormat="1" x14ac:dyDescent="0.25"/>
    <row r="1690" s="29" customFormat="1" x14ac:dyDescent="0.25"/>
    <row r="1691" s="15" customFormat="1" x14ac:dyDescent="0.25"/>
    <row r="1692" customFormat="1" x14ac:dyDescent="0.25"/>
    <row r="1693" s="29" customFormat="1" x14ac:dyDescent="0.25"/>
    <row r="1694" s="15" customFormat="1" x14ac:dyDescent="0.25"/>
    <row r="1695" customFormat="1" x14ac:dyDescent="0.25"/>
    <row r="1696" s="29" customFormat="1" x14ac:dyDescent="0.25"/>
    <row r="1697" s="15" customFormat="1" x14ac:dyDescent="0.25"/>
    <row r="1698" customFormat="1" x14ac:dyDescent="0.25"/>
    <row r="1699" s="29" customFormat="1" x14ac:dyDescent="0.25"/>
    <row r="1700" s="15" customFormat="1" x14ac:dyDescent="0.25"/>
    <row r="1701" customFormat="1" x14ac:dyDescent="0.25"/>
    <row r="1702" s="29" customFormat="1" x14ac:dyDescent="0.25"/>
    <row r="1703" s="15" customFormat="1" x14ac:dyDescent="0.25"/>
    <row r="1704" customFormat="1" x14ac:dyDescent="0.25"/>
    <row r="1705" s="29" customFormat="1" x14ac:dyDescent="0.25"/>
    <row r="1706" s="15" customFormat="1" x14ac:dyDescent="0.25"/>
    <row r="1707" customFormat="1" x14ac:dyDescent="0.25"/>
    <row r="1708" s="29" customFormat="1" x14ac:dyDescent="0.25"/>
    <row r="1709" s="15" customFormat="1" x14ac:dyDescent="0.25"/>
    <row r="1710" customFormat="1" x14ac:dyDescent="0.25"/>
    <row r="1711" s="29" customFormat="1" x14ac:dyDescent="0.25"/>
    <row r="1712" s="15" customFormat="1" x14ac:dyDescent="0.25"/>
    <row r="1713" customFormat="1" x14ac:dyDescent="0.25"/>
    <row r="1714" s="29" customFormat="1" x14ac:dyDescent="0.25"/>
    <row r="1715" s="15" customFormat="1" x14ac:dyDescent="0.25"/>
    <row r="1716" customFormat="1" x14ac:dyDescent="0.25"/>
    <row r="1717" s="29" customFormat="1" x14ac:dyDescent="0.25"/>
    <row r="1718" s="15" customFormat="1" x14ac:dyDescent="0.25"/>
    <row r="1719" customFormat="1" x14ac:dyDescent="0.25"/>
    <row r="1720" s="29" customFormat="1" x14ac:dyDescent="0.25"/>
    <row r="1721" s="15" customFormat="1" x14ac:dyDescent="0.25"/>
    <row r="1722" customFormat="1" x14ac:dyDescent="0.25"/>
    <row r="1723" s="29" customFormat="1" x14ac:dyDescent="0.25"/>
    <row r="1724" s="15" customFormat="1" x14ac:dyDescent="0.25"/>
    <row r="1725" customFormat="1" x14ac:dyDescent="0.25"/>
    <row r="1726" s="29" customFormat="1" x14ac:dyDescent="0.25"/>
    <row r="1727" s="15" customFormat="1" x14ac:dyDescent="0.25"/>
    <row r="1728" customFormat="1" x14ac:dyDescent="0.25"/>
    <row r="1729" s="29" customFormat="1" x14ac:dyDescent="0.25"/>
    <row r="1730" s="15" customFormat="1" x14ac:dyDescent="0.25"/>
    <row r="1731" customFormat="1" x14ac:dyDescent="0.25"/>
    <row r="1732" s="29" customFormat="1" x14ac:dyDescent="0.25"/>
    <row r="1733" s="15" customFormat="1" x14ac:dyDescent="0.25"/>
    <row r="1734" customFormat="1" x14ac:dyDescent="0.25"/>
    <row r="1735" s="29" customFormat="1" x14ac:dyDescent="0.25"/>
    <row r="1736" s="15" customFormat="1" x14ac:dyDescent="0.25"/>
    <row r="1737" customFormat="1" x14ac:dyDescent="0.25"/>
    <row r="1738" s="29" customFormat="1" x14ac:dyDescent="0.25"/>
    <row r="1739" s="15" customFormat="1" x14ac:dyDescent="0.25"/>
    <row r="1740" customFormat="1" x14ac:dyDescent="0.25"/>
    <row r="1741" s="29" customFormat="1" x14ac:dyDescent="0.25"/>
    <row r="1742" s="15" customFormat="1" x14ac:dyDescent="0.25"/>
    <row r="1743" customFormat="1" x14ac:dyDescent="0.25"/>
    <row r="1744" s="29" customFormat="1" x14ac:dyDescent="0.25"/>
    <row r="1745" s="15" customFormat="1" x14ac:dyDescent="0.25"/>
    <row r="1746" customFormat="1" x14ac:dyDescent="0.25"/>
    <row r="1747" s="29" customFormat="1" x14ac:dyDescent="0.25"/>
    <row r="1748" s="15" customFormat="1" x14ac:dyDescent="0.25"/>
    <row r="1749" customFormat="1" x14ac:dyDescent="0.25"/>
    <row r="1750" s="29" customFormat="1" x14ac:dyDescent="0.25"/>
    <row r="1751" s="15" customFormat="1" x14ac:dyDescent="0.25"/>
    <row r="1752" customFormat="1" x14ac:dyDescent="0.25"/>
    <row r="1753" s="29" customFormat="1" x14ac:dyDescent="0.25"/>
    <row r="1754" s="15" customFormat="1" x14ac:dyDescent="0.25"/>
    <row r="1755" customFormat="1" x14ac:dyDescent="0.25"/>
    <row r="1756" s="29" customFormat="1" x14ac:dyDescent="0.25"/>
    <row r="1757" s="15" customFormat="1" x14ac:dyDescent="0.25"/>
    <row r="1758" customFormat="1" x14ac:dyDescent="0.25"/>
    <row r="1759" s="29" customFormat="1" x14ac:dyDescent="0.25"/>
    <row r="1760" s="15" customFormat="1" x14ac:dyDescent="0.25"/>
    <row r="1761" customFormat="1" x14ac:dyDescent="0.25"/>
    <row r="1762" s="29" customFormat="1" x14ac:dyDescent="0.25"/>
    <row r="1763" s="15" customFormat="1" x14ac:dyDescent="0.25"/>
    <row r="1764" customFormat="1" x14ac:dyDescent="0.25"/>
    <row r="1765" s="29" customFormat="1" x14ac:dyDescent="0.25"/>
    <row r="1766" s="15" customFormat="1" x14ac:dyDescent="0.25"/>
    <row r="1767" customFormat="1" x14ac:dyDescent="0.25"/>
    <row r="1768" s="29" customFormat="1" x14ac:dyDescent="0.25"/>
    <row r="1769" s="15" customFormat="1" x14ac:dyDescent="0.25"/>
    <row r="1770" customFormat="1" x14ac:dyDescent="0.25"/>
    <row r="1771" s="29" customFormat="1" x14ac:dyDescent="0.25"/>
    <row r="1772" s="15" customFormat="1" x14ac:dyDescent="0.25"/>
    <row r="1773" customFormat="1" x14ac:dyDescent="0.25"/>
    <row r="1774" s="29" customFormat="1" x14ac:dyDescent="0.25"/>
    <row r="1775" s="15" customFormat="1" x14ac:dyDescent="0.25"/>
    <row r="1776" customFormat="1" x14ac:dyDescent="0.25"/>
    <row r="1777" s="29" customFormat="1" x14ac:dyDescent="0.25"/>
    <row r="1778" s="15" customFormat="1" x14ac:dyDescent="0.25"/>
    <row r="1779" customFormat="1" x14ac:dyDescent="0.25"/>
    <row r="1780" s="29" customFormat="1" x14ac:dyDescent="0.25"/>
    <row r="1781" s="15" customFormat="1" x14ac:dyDescent="0.25"/>
    <row r="1782" customFormat="1" x14ac:dyDescent="0.25"/>
    <row r="1783" s="29" customFormat="1" x14ac:dyDescent="0.25"/>
    <row r="1784" s="15" customFormat="1" x14ac:dyDescent="0.25"/>
    <row r="1785" customFormat="1" x14ac:dyDescent="0.25"/>
    <row r="1786" s="29" customFormat="1" x14ac:dyDescent="0.25"/>
    <row r="1787" s="15" customFormat="1" x14ac:dyDescent="0.25"/>
    <row r="1788" customFormat="1" x14ac:dyDescent="0.25"/>
    <row r="1789" s="29" customFormat="1" x14ac:dyDescent="0.25"/>
    <row r="1790" s="15" customFormat="1" x14ac:dyDescent="0.25"/>
    <row r="1791" customFormat="1" x14ac:dyDescent="0.25"/>
    <row r="1792" s="29" customFormat="1" x14ac:dyDescent="0.25"/>
    <row r="1793" spans="1:2" s="15" customFormat="1" x14ac:dyDescent="0.25"/>
    <row r="1794" spans="1:2" customFormat="1" x14ac:dyDescent="0.25"/>
    <row r="1795" spans="1:2" s="29" customFormat="1" x14ac:dyDescent="0.25"/>
    <row r="1796" spans="1:2" s="15" customFormat="1" x14ac:dyDescent="0.25"/>
    <row r="1797" spans="1:2" customFormat="1" x14ac:dyDescent="0.25"/>
    <row r="1798" spans="1:2" customFormat="1" x14ac:dyDescent="0.25">
      <c r="A1798" s="66"/>
    </row>
    <row r="1799" spans="1:2" customFormat="1" x14ac:dyDescent="0.25"/>
    <row r="1800" spans="1:2" customFormat="1" x14ac:dyDescent="0.25">
      <c r="A1800" s="65"/>
    </row>
    <row r="1801" spans="1:2" customFormat="1" x14ac:dyDescent="0.25">
      <c r="A1801" s="67"/>
    </row>
    <row r="1802" spans="1:2" customFormat="1" x14ac:dyDescent="0.25"/>
    <row r="1803" spans="1:2" customFormat="1" x14ac:dyDescent="0.25"/>
    <row r="1804" spans="1:2" s="1" customFormat="1" x14ac:dyDescent="0.25">
      <c r="A1804"/>
    </row>
    <row r="1805" spans="1:2" s="1" customFormat="1" x14ac:dyDescent="0.25">
      <c r="A1805"/>
    </row>
    <row r="1806" spans="1:2" customFormat="1" x14ac:dyDescent="0.25"/>
    <row r="1807" spans="1:2" customFormat="1" x14ac:dyDescent="0.25">
      <c r="B1807" s="29"/>
    </row>
    <row r="1808" spans="1:2" s="29" customFormat="1" x14ac:dyDescent="0.25"/>
    <row r="1809" s="29" customFormat="1" x14ac:dyDescent="0.25"/>
    <row r="1810" s="15" customFormat="1" x14ac:dyDescent="0.25"/>
    <row r="1811" customFormat="1" x14ac:dyDescent="0.25"/>
    <row r="1812" s="29" customFormat="1" x14ac:dyDescent="0.25"/>
    <row r="1813" s="15" customFormat="1" x14ac:dyDescent="0.25"/>
    <row r="1814" customFormat="1" x14ac:dyDescent="0.25"/>
    <row r="1815" s="29" customFormat="1" x14ac:dyDescent="0.25"/>
    <row r="1816" s="15" customFormat="1" x14ac:dyDescent="0.25"/>
    <row r="1817" customFormat="1" x14ac:dyDescent="0.25"/>
    <row r="1818" s="29" customFormat="1" x14ac:dyDescent="0.25"/>
    <row r="1819" s="15" customFormat="1" x14ac:dyDescent="0.25"/>
    <row r="1820" customFormat="1" x14ac:dyDescent="0.25"/>
    <row r="1821" s="29" customFormat="1" x14ac:dyDescent="0.25"/>
    <row r="1822" s="15" customFormat="1" x14ac:dyDescent="0.25"/>
    <row r="1823" customFormat="1" x14ac:dyDescent="0.25"/>
    <row r="1824" s="29" customFormat="1" x14ac:dyDescent="0.25"/>
    <row r="1825" s="15" customFormat="1" x14ac:dyDescent="0.25"/>
    <row r="1826" customFormat="1" x14ac:dyDescent="0.25"/>
    <row r="1827" s="29" customFormat="1" x14ac:dyDescent="0.25"/>
    <row r="1828" s="15" customFormat="1" x14ac:dyDescent="0.25"/>
    <row r="1829" customFormat="1" x14ac:dyDescent="0.25"/>
    <row r="1830" s="29" customFormat="1" x14ac:dyDescent="0.25"/>
    <row r="1831" s="15" customFormat="1" x14ac:dyDescent="0.25"/>
    <row r="1832" customFormat="1" x14ac:dyDescent="0.25"/>
    <row r="1833" s="29" customFormat="1" x14ac:dyDescent="0.25"/>
    <row r="1834" s="15" customFormat="1" x14ac:dyDescent="0.25"/>
    <row r="1835" customFormat="1" x14ac:dyDescent="0.25"/>
    <row r="1836" s="29" customFormat="1" x14ac:dyDescent="0.25"/>
    <row r="1837" s="15" customFormat="1" x14ac:dyDescent="0.25"/>
    <row r="1838" customFormat="1" x14ac:dyDescent="0.25"/>
    <row r="1839" s="29" customFormat="1" x14ac:dyDescent="0.25"/>
    <row r="1840" s="15" customFormat="1" x14ac:dyDescent="0.25"/>
    <row r="1841" customFormat="1" x14ac:dyDescent="0.25"/>
    <row r="1842" s="29" customFormat="1" x14ac:dyDescent="0.25"/>
    <row r="1843" s="15" customFormat="1" x14ac:dyDescent="0.25"/>
    <row r="1844" customFormat="1" x14ac:dyDescent="0.25"/>
    <row r="1845" s="29" customFormat="1" x14ac:dyDescent="0.25"/>
    <row r="1846" s="15" customFormat="1" x14ac:dyDescent="0.25"/>
    <row r="1847" customFormat="1" x14ac:dyDescent="0.25"/>
    <row r="1848" s="29" customFormat="1" x14ac:dyDescent="0.25"/>
    <row r="1849" s="15" customFormat="1" x14ac:dyDescent="0.25"/>
    <row r="1850" customFormat="1" x14ac:dyDescent="0.25"/>
    <row r="1851" s="29" customFormat="1" x14ac:dyDescent="0.25"/>
    <row r="1852" s="15" customFormat="1" x14ac:dyDescent="0.25"/>
    <row r="1853" customFormat="1" x14ac:dyDescent="0.25"/>
    <row r="1854" s="29" customFormat="1" x14ac:dyDescent="0.25"/>
    <row r="1855" s="15" customFormat="1" x14ac:dyDescent="0.25"/>
    <row r="1856" customFormat="1" x14ac:dyDescent="0.25"/>
    <row r="1857" s="29" customFormat="1" x14ac:dyDescent="0.25"/>
    <row r="1858" s="15" customFormat="1" x14ac:dyDescent="0.25"/>
    <row r="1859" customFormat="1" x14ac:dyDescent="0.25"/>
    <row r="1860" s="29" customFormat="1" x14ac:dyDescent="0.25"/>
    <row r="1861" s="15" customFormat="1" x14ac:dyDescent="0.25"/>
    <row r="1862" customFormat="1" x14ac:dyDescent="0.25"/>
    <row r="1863" s="29" customFormat="1" x14ac:dyDescent="0.25"/>
    <row r="1864" s="15" customFormat="1" x14ac:dyDescent="0.25"/>
    <row r="1865" customFormat="1" x14ac:dyDescent="0.25"/>
    <row r="1866" s="29" customFormat="1" x14ac:dyDescent="0.25"/>
    <row r="1867" s="15" customFormat="1" x14ac:dyDescent="0.25"/>
    <row r="1868" customFormat="1" x14ac:dyDescent="0.25"/>
    <row r="1869" s="29" customFormat="1" x14ac:dyDescent="0.25"/>
    <row r="1870" s="15" customFormat="1" x14ac:dyDescent="0.25"/>
    <row r="1871" customFormat="1" x14ac:dyDescent="0.25"/>
    <row r="1872" s="29" customFormat="1" x14ac:dyDescent="0.25"/>
    <row r="1873" spans="1:1" s="15" customFormat="1" x14ac:dyDescent="0.25"/>
    <row r="1874" spans="1:1" customFormat="1" x14ac:dyDescent="0.25"/>
    <row r="1875" spans="1:1" s="29" customFormat="1" x14ac:dyDescent="0.25"/>
    <row r="1876" spans="1:1" s="15" customFormat="1" x14ac:dyDescent="0.25"/>
    <row r="1877" spans="1:1" customFormat="1" x14ac:dyDescent="0.25"/>
    <row r="1878" spans="1:1" s="29" customFormat="1" x14ac:dyDescent="0.25"/>
    <row r="1879" spans="1:1" s="15" customFormat="1" x14ac:dyDescent="0.25"/>
    <row r="1880" spans="1:1" customFormat="1" x14ac:dyDescent="0.25"/>
    <row r="1881" spans="1:1" s="29" customFormat="1" x14ac:dyDescent="0.25"/>
    <row r="1882" spans="1:1" s="15" customFormat="1" x14ac:dyDescent="0.25"/>
    <row r="1883" spans="1:1" customFormat="1" x14ac:dyDescent="0.25"/>
    <row r="1884" spans="1:1" customFormat="1" x14ac:dyDescent="0.25">
      <c r="A1884" s="66"/>
    </row>
    <row r="1885" spans="1:1" customFormat="1" x14ac:dyDescent="0.25"/>
    <row r="1886" spans="1:1" customFormat="1" x14ac:dyDescent="0.25">
      <c r="A1886" s="65"/>
    </row>
    <row r="1887" spans="1:1" customFormat="1" x14ac:dyDescent="0.25">
      <c r="A1887" s="67"/>
    </row>
    <row r="1888" spans="1:1" customFormat="1" x14ac:dyDescent="0.25"/>
    <row r="1889" spans="1:2" customFormat="1" x14ac:dyDescent="0.25"/>
    <row r="1890" spans="1:2" s="1" customFormat="1" x14ac:dyDescent="0.25">
      <c r="A1890"/>
    </row>
    <row r="1891" spans="1:2" customFormat="1" x14ac:dyDescent="0.25"/>
    <row r="1892" spans="1:2" customFormat="1" x14ac:dyDescent="0.25">
      <c r="B1892" s="29"/>
    </row>
    <row r="1893" spans="1:2" s="29" customFormat="1" x14ac:dyDescent="0.25"/>
    <row r="1894" spans="1:2" s="29" customFormat="1" x14ac:dyDescent="0.25"/>
    <row r="1895" spans="1:2" s="15" customFormat="1" x14ac:dyDescent="0.25"/>
    <row r="1896" spans="1:2" customFormat="1" x14ac:dyDescent="0.25"/>
    <row r="1897" spans="1:2" s="29" customFormat="1" x14ac:dyDescent="0.25"/>
    <row r="1898" spans="1:2" s="15" customFormat="1" x14ac:dyDescent="0.25"/>
    <row r="1899" spans="1:2" customFormat="1" x14ac:dyDescent="0.25"/>
    <row r="1900" spans="1:2" s="29" customFormat="1" x14ac:dyDescent="0.25"/>
    <row r="1901" spans="1:2" s="15" customFormat="1" x14ac:dyDescent="0.25"/>
    <row r="1902" spans="1:2" customFormat="1" x14ac:dyDescent="0.25"/>
    <row r="1903" spans="1:2" s="29" customFormat="1" x14ac:dyDescent="0.25"/>
    <row r="1904" spans="1:2" s="15" customFormat="1" x14ac:dyDescent="0.25"/>
    <row r="1905" customFormat="1" x14ac:dyDescent="0.25"/>
    <row r="1906" s="29" customFormat="1" x14ac:dyDescent="0.25"/>
    <row r="1907" s="15" customFormat="1" x14ac:dyDescent="0.25"/>
    <row r="1908" customFormat="1" x14ac:dyDescent="0.25"/>
    <row r="1909" s="29" customFormat="1" x14ac:dyDescent="0.25"/>
    <row r="1910" s="15" customFormat="1" x14ac:dyDescent="0.25"/>
    <row r="1911" customFormat="1" x14ac:dyDescent="0.25"/>
    <row r="1912" s="29" customFormat="1" x14ac:dyDescent="0.25"/>
    <row r="1913" s="15" customFormat="1" x14ac:dyDescent="0.25"/>
    <row r="1914" customFormat="1" x14ac:dyDescent="0.25"/>
    <row r="1915" s="29" customFormat="1" x14ac:dyDescent="0.25"/>
    <row r="1916" s="15" customFormat="1" x14ac:dyDescent="0.25"/>
    <row r="1917" customFormat="1" x14ac:dyDescent="0.25"/>
    <row r="1918" s="29" customFormat="1" x14ac:dyDescent="0.25"/>
    <row r="1919" s="15" customFormat="1" x14ac:dyDescent="0.25"/>
    <row r="1920" customFormat="1" x14ac:dyDescent="0.25"/>
    <row r="1921" spans="1:2" s="29" customFormat="1" x14ac:dyDescent="0.25"/>
    <row r="1922" spans="1:2" s="15" customFormat="1" x14ac:dyDescent="0.25"/>
    <row r="1923" spans="1:2" customFormat="1" x14ac:dyDescent="0.25"/>
    <row r="1924" spans="1:2" s="29" customFormat="1" x14ac:dyDescent="0.25"/>
    <row r="1925" spans="1:2" s="15" customFormat="1" x14ac:dyDescent="0.25"/>
    <row r="1926" spans="1:2" customFormat="1" x14ac:dyDescent="0.25"/>
    <row r="1927" spans="1:2" customFormat="1" x14ac:dyDescent="0.25"/>
    <row r="1928" spans="1:2" customFormat="1" x14ac:dyDescent="0.25">
      <c r="A1928" s="65"/>
    </row>
    <row r="1929" spans="1:2" customFormat="1" x14ac:dyDescent="0.25">
      <c r="A1929" s="67"/>
    </row>
    <row r="1930" spans="1:2" customFormat="1" x14ac:dyDescent="0.25"/>
    <row r="1931" spans="1:2" customFormat="1" x14ac:dyDescent="0.25"/>
    <row r="1932" spans="1:2" s="1" customFormat="1" x14ac:dyDescent="0.25">
      <c r="A1932"/>
    </row>
    <row r="1933" spans="1:2" s="1" customFormat="1" x14ac:dyDescent="0.25">
      <c r="A1933"/>
    </row>
    <row r="1934" spans="1:2" customFormat="1" x14ac:dyDescent="0.25"/>
    <row r="1935" spans="1:2" customFormat="1" x14ac:dyDescent="0.25">
      <c r="B1935" s="29"/>
    </row>
    <row r="1936" spans="1:2" s="29" customFormat="1" x14ac:dyDescent="0.25"/>
    <row r="1937" s="29" customFormat="1" x14ac:dyDescent="0.25"/>
    <row r="1938" s="15" customFormat="1" x14ac:dyDescent="0.25"/>
    <row r="1939" customFormat="1" x14ac:dyDescent="0.25"/>
    <row r="1940" s="29" customFormat="1" x14ac:dyDescent="0.25"/>
    <row r="1941" s="15" customFormat="1" x14ac:dyDescent="0.25"/>
    <row r="1942" customFormat="1" x14ac:dyDescent="0.25"/>
    <row r="1943" s="29" customFormat="1" x14ac:dyDescent="0.25"/>
    <row r="1944" s="15" customFormat="1" x14ac:dyDescent="0.25"/>
    <row r="1945" customFormat="1" x14ac:dyDescent="0.25"/>
    <row r="1946" s="29" customFormat="1" x14ac:dyDescent="0.25"/>
    <row r="1947" s="15" customFormat="1" x14ac:dyDescent="0.25"/>
    <row r="1948" customFormat="1" x14ac:dyDescent="0.25"/>
    <row r="1949" s="29" customFormat="1" x14ac:dyDescent="0.25"/>
    <row r="1950" s="15" customFormat="1" x14ac:dyDescent="0.25"/>
    <row r="1951" customFormat="1" x14ac:dyDescent="0.25"/>
    <row r="1952" s="29" customFormat="1" x14ac:dyDescent="0.25"/>
    <row r="1953" spans="1:1" s="15" customFormat="1" x14ac:dyDescent="0.25"/>
    <row r="1954" spans="1:1" customFormat="1" x14ac:dyDescent="0.25"/>
    <row r="1955" spans="1:1" s="29" customFormat="1" x14ac:dyDescent="0.25"/>
    <row r="1956" spans="1:1" s="15" customFormat="1" x14ac:dyDescent="0.25"/>
    <row r="1957" spans="1:1" customFormat="1" x14ac:dyDescent="0.25"/>
    <row r="1958" spans="1:1" s="29" customFormat="1" x14ac:dyDescent="0.25"/>
    <row r="1959" spans="1:1" s="15" customFormat="1" x14ac:dyDescent="0.25"/>
    <row r="1960" spans="1:1" customFormat="1" x14ac:dyDescent="0.25"/>
    <row r="1961" spans="1:1" customFormat="1" x14ac:dyDescent="0.25">
      <c r="A1961" s="66"/>
    </row>
    <row r="1962" spans="1:1" customFormat="1" x14ac:dyDescent="0.25"/>
    <row r="1963" spans="1:1" customFormat="1" x14ac:dyDescent="0.25">
      <c r="A1963" s="65"/>
    </row>
    <row r="1964" spans="1:1" customFormat="1" x14ac:dyDescent="0.25">
      <c r="A1964" s="67"/>
    </row>
    <row r="1965" spans="1:1" customFormat="1" x14ac:dyDescent="0.25"/>
    <row r="1966" spans="1:1" customFormat="1" x14ac:dyDescent="0.25"/>
    <row r="1967" spans="1:1" s="1" customFormat="1" x14ac:dyDescent="0.25">
      <c r="A1967"/>
    </row>
    <row r="1968" spans="1:1" s="1" customFormat="1" x14ac:dyDescent="0.25">
      <c r="A1968"/>
    </row>
    <row r="1969" spans="2:2" customFormat="1" x14ac:dyDescent="0.25"/>
    <row r="1970" spans="2:2" customFormat="1" x14ac:dyDescent="0.25">
      <c r="B1970" s="29"/>
    </row>
    <row r="1971" spans="2:2" s="29" customFormat="1" x14ac:dyDescent="0.25"/>
    <row r="1972" spans="2:2" s="29" customFormat="1" x14ac:dyDescent="0.25"/>
    <row r="1973" spans="2:2" s="15" customFormat="1" x14ac:dyDescent="0.25"/>
    <row r="1974" spans="2:2" customFormat="1" x14ac:dyDescent="0.25"/>
    <row r="1975" spans="2:2" s="29" customFormat="1" x14ac:dyDescent="0.25"/>
    <row r="1976" spans="2:2" s="15" customFormat="1" x14ac:dyDescent="0.25"/>
    <row r="1977" spans="2:2" customFormat="1" x14ac:dyDescent="0.25"/>
    <row r="1978" spans="2:2" s="29" customFormat="1" x14ac:dyDescent="0.25"/>
    <row r="1979" spans="2:2" s="15" customFormat="1" x14ac:dyDescent="0.25"/>
    <row r="1980" spans="2:2" customFormat="1" x14ac:dyDescent="0.25"/>
    <row r="1981" spans="2:2" s="29" customFormat="1" x14ac:dyDescent="0.25"/>
    <row r="1982" spans="2:2" s="15" customFormat="1" x14ac:dyDescent="0.25"/>
    <row r="1983" spans="2:2" customFormat="1" x14ac:dyDescent="0.25"/>
    <row r="1984" spans="2:2" s="29" customFormat="1" x14ac:dyDescent="0.25"/>
    <row r="1985" spans="1:1" s="15" customFormat="1" x14ac:dyDescent="0.25"/>
    <row r="1986" spans="1:1" customFormat="1" x14ac:dyDescent="0.25"/>
    <row r="1987" spans="1:1" s="29" customFormat="1" x14ac:dyDescent="0.25"/>
    <row r="1988" spans="1:1" s="15" customFormat="1" x14ac:dyDescent="0.25"/>
    <row r="1989" spans="1:1" customFormat="1" x14ac:dyDescent="0.25"/>
    <row r="1990" spans="1:1" s="29" customFormat="1" x14ac:dyDescent="0.25"/>
    <row r="1991" spans="1:1" s="15" customFormat="1" x14ac:dyDescent="0.25"/>
    <row r="1992" spans="1:1" customFormat="1" x14ac:dyDescent="0.25"/>
    <row r="1993" spans="1:1" s="29" customFormat="1" x14ac:dyDescent="0.25"/>
    <row r="1994" spans="1:1" s="15" customFormat="1" x14ac:dyDescent="0.25"/>
    <row r="1995" spans="1:1" customFormat="1" x14ac:dyDescent="0.25"/>
    <row r="1996" spans="1:1" customFormat="1" x14ac:dyDescent="0.25">
      <c r="A1996" s="66"/>
    </row>
    <row r="1997" spans="1:1" customFormat="1" x14ac:dyDescent="0.25"/>
    <row r="1998" spans="1:1" customFormat="1" x14ac:dyDescent="0.25">
      <c r="A1998" s="65"/>
    </row>
    <row r="1999" spans="1:1" customFormat="1" x14ac:dyDescent="0.25">
      <c r="A1999" s="67"/>
    </row>
    <row r="2000" spans="1:1" customFormat="1" x14ac:dyDescent="0.25"/>
    <row r="2001" spans="1:2" customFormat="1" x14ac:dyDescent="0.25"/>
    <row r="2002" spans="1:2" s="1" customFormat="1" x14ac:dyDescent="0.25">
      <c r="A2002"/>
    </row>
    <row r="2003" spans="1:2" s="1" customFormat="1" x14ac:dyDescent="0.25">
      <c r="A2003"/>
    </row>
    <row r="2004" spans="1:2" customFormat="1" x14ac:dyDescent="0.25"/>
    <row r="2005" spans="1:2" customFormat="1" x14ac:dyDescent="0.25">
      <c r="B2005" s="29"/>
    </row>
    <row r="2006" spans="1:2" s="29" customFormat="1" x14ac:dyDescent="0.25"/>
    <row r="2007" spans="1:2" s="29" customFormat="1" x14ac:dyDescent="0.25"/>
    <row r="2008" spans="1:2" s="15" customFormat="1" x14ac:dyDescent="0.25"/>
    <row r="2009" spans="1:2" customFormat="1" x14ac:dyDescent="0.25"/>
    <row r="2010" spans="1:2" s="29" customFormat="1" x14ac:dyDescent="0.25"/>
    <row r="2011" spans="1:2" s="15" customFormat="1" x14ac:dyDescent="0.25"/>
    <row r="2012" spans="1:2" customFormat="1" x14ac:dyDescent="0.25"/>
    <row r="2013" spans="1:2" s="29" customFormat="1" x14ac:dyDescent="0.25"/>
    <row r="2014" spans="1:2" s="15" customFormat="1" x14ac:dyDescent="0.25"/>
    <row r="2015" spans="1:2" customFormat="1" x14ac:dyDescent="0.25"/>
    <row r="2016" spans="1:2" s="29" customFormat="1" x14ac:dyDescent="0.25"/>
    <row r="2017" spans="1:1" s="15" customFormat="1" x14ac:dyDescent="0.25"/>
    <row r="2018" spans="1:1" customFormat="1" x14ac:dyDescent="0.25"/>
    <row r="2019" spans="1:1" s="29" customFormat="1" x14ac:dyDescent="0.25"/>
    <row r="2020" spans="1:1" s="15" customFormat="1" x14ac:dyDescent="0.25"/>
    <row r="2021" spans="1:1" customFormat="1" x14ac:dyDescent="0.25"/>
    <row r="2022" spans="1:1" s="29" customFormat="1" x14ac:dyDescent="0.25"/>
    <row r="2023" spans="1:1" s="15" customFormat="1" x14ac:dyDescent="0.25"/>
    <row r="2024" spans="1:1" customFormat="1" x14ac:dyDescent="0.25"/>
    <row r="2025" spans="1:1" s="29" customFormat="1" x14ac:dyDescent="0.25"/>
    <row r="2026" spans="1:1" s="15" customFormat="1" x14ac:dyDescent="0.25"/>
    <row r="2027" spans="1:1" customFormat="1" x14ac:dyDescent="0.25"/>
    <row r="2028" spans="1:1" s="29" customFormat="1" x14ac:dyDescent="0.25"/>
    <row r="2029" spans="1:1" s="15" customFormat="1" x14ac:dyDescent="0.25"/>
    <row r="2030" spans="1:1" customFormat="1" x14ac:dyDescent="0.25"/>
    <row r="2031" spans="1:1" customFormat="1" x14ac:dyDescent="0.25">
      <c r="A2031" s="66"/>
    </row>
    <row r="2032" spans="1:1" customFormat="1" x14ac:dyDescent="0.25"/>
    <row r="2033" spans="1:2" customFormat="1" x14ac:dyDescent="0.25">
      <c r="A2033" s="65"/>
    </row>
    <row r="2034" spans="1:2" customFormat="1" x14ac:dyDescent="0.25">
      <c r="A2034" s="67"/>
    </row>
    <row r="2035" spans="1:2" customFormat="1" x14ac:dyDescent="0.25"/>
    <row r="2036" spans="1:2" customFormat="1" x14ac:dyDescent="0.25"/>
    <row r="2037" spans="1:2" s="1" customFormat="1" x14ac:dyDescent="0.25">
      <c r="A2037"/>
    </row>
    <row r="2038" spans="1:2" s="1" customFormat="1" x14ac:dyDescent="0.25">
      <c r="A2038"/>
    </row>
    <row r="2039" spans="1:2" customFormat="1" x14ac:dyDescent="0.25"/>
    <row r="2040" spans="1:2" customFormat="1" x14ac:dyDescent="0.25">
      <c r="B2040" s="29"/>
    </row>
    <row r="2041" spans="1:2" s="29" customFormat="1" x14ac:dyDescent="0.25"/>
    <row r="2042" spans="1:2" s="29" customFormat="1" x14ac:dyDescent="0.25"/>
    <row r="2043" spans="1:2" s="15" customFormat="1" x14ac:dyDescent="0.25"/>
    <row r="2044" spans="1:2" customFormat="1" x14ac:dyDescent="0.25"/>
    <row r="2045" spans="1:2" s="29" customFormat="1" x14ac:dyDescent="0.25"/>
    <row r="2046" spans="1:2" s="15" customFormat="1" x14ac:dyDescent="0.25"/>
    <row r="2047" spans="1:2" customFormat="1" x14ac:dyDescent="0.25"/>
    <row r="2048" spans="1:2" s="29" customFormat="1" x14ac:dyDescent="0.25"/>
    <row r="2049" spans="1:2" s="15" customFormat="1" x14ac:dyDescent="0.25"/>
    <row r="2050" spans="1:2" customFormat="1" x14ac:dyDescent="0.25"/>
    <row r="2051" spans="1:2" s="29" customFormat="1" x14ac:dyDescent="0.25"/>
    <row r="2052" spans="1:2" s="15" customFormat="1" x14ac:dyDescent="0.25"/>
    <row r="2053" spans="1:2" customFormat="1" x14ac:dyDescent="0.25"/>
    <row r="2054" spans="1:2" customFormat="1" x14ac:dyDescent="0.25">
      <c r="A2054" s="66"/>
    </row>
    <row r="2055" spans="1:2" customFormat="1" x14ac:dyDescent="0.25"/>
    <row r="2056" spans="1:2" customFormat="1" x14ac:dyDescent="0.25">
      <c r="A2056" s="65"/>
    </row>
    <row r="2057" spans="1:2" customFormat="1" x14ac:dyDescent="0.25">
      <c r="A2057" s="67"/>
    </row>
    <row r="2058" spans="1:2" customFormat="1" x14ac:dyDescent="0.25"/>
    <row r="2059" spans="1:2" customFormat="1" x14ac:dyDescent="0.25"/>
    <row r="2060" spans="1:2" s="1" customFormat="1" x14ac:dyDescent="0.25">
      <c r="A2060"/>
    </row>
    <row r="2061" spans="1:2" s="1" customFormat="1" x14ac:dyDescent="0.25">
      <c r="A2061"/>
    </row>
    <row r="2062" spans="1:2" customFormat="1" x14ac:dyDescent="0.25"/>
    <row r="2063" spans="1:2" customFormat="1" x14ac:dyDescent="0.25">
      <c r="B2063" s="29"/>
    </row>
    <row r="2064" spans="1:2" s="29" customFormat="1" x14ac:dyDescent="0.25"/>
    <row r="2065" s="29" customFormat="1" x14ac:dyDescent="0.25"/>
    <row r="2066" s="15" customFormat="1" x14ac:dyDescent="0.25"/>
    <row r="2067" customFormat="1" x14ac:dyDescent="0.25"/>
    <row r="2068" s="29" customFormat="1" x14ac:dyDescent="0.25"/>
    <row r="2069" s="15" customFormat="1" x14ac:dyDescent="0.25"/>
    <row r="2070" customFormat="1" x14ac:dyDescent="0.25"/>
    <row r="2071" s="29" customFormat="1" x14ac:dyDescent="0.25"/>
    <row r="2072" s="15" customFormat="1" x14ac:dyDescent="0.25"/>
    <row r="2073" customFormat="1" x14ac:dyDescent="0.25"/>
    <row r="2074" s="29" customFormat="1" x14ac:dyDescent="0.25"/>
    <row r="2075" s="15" customFormat="1" x14ac:dyDescent="0.25"/>
    <row r="2076" customFormat="1" x14ac:dyDescent="0.25"/>
    <row r="2077" s="29" customFormat="1" x14ac:dyDescent="0.25"/>
    <row r="2078" s="15" customFormat="1" x14ac:dyDescent="0.25"/>
    <row r="2079" customFormat="1" x14ac:dyDescent="0.25"/>
    <row r="2080" s="29" customFormat="1" x14ac:dyDescent="0.25"/>
    <row r="2081" s="15" customFormat="1" x14ac:dyDescent="0.25"/>
    <row r="2082" customFormat="1" x14ac:dyDescent="0.25"/>
    <row r="2083" s="29" customFormat="1" x14ac:dyDescent="0.25"/>
    <row r="2084" s="15" customFormat="1" x14ac:dyDescent="0.25"/>
    <row r="2085" customFormat="1" x14ac:dyDescent="0.25"/>
    <row r="2086" s="29" customFormat="1" x14ac:dyDescent="0.25"/>
    <row r="2087" s="15" customFormat="1" x14ac:dyDescent="0.25"/>
    <row r="2088" customFormat="1" x14ac:dyDescent="0.25"/>
    <row r="2089" s="29" customFormat="1" x14ac:dyDescent="0.25"/>
    <row r="2090" s="15" customFormat="1" x14ac:dyDescent="0.25"/>
    <row r="2091" customFormat="1" x14ac:dyDescent="0.25"/>
    <row r="2092" s="29" customFormat="1" x14ac:dyDescent="0.25"/>
    <row r="2093" s="15" customFormat="1" x14ac:dyDescent="0.25"/>
    <row r="2094" customFormat="1" x14ac:dyDescent="0.25"/>
    <row r="2095" s="29" customFormat="1" x14ac:dyDescent="0.25"/>
    <row r="2096" s="15" customFormat="1" x14ac:dyDescent="0.25"/>
    <row r="2097" customFormat="1" x14ac:dyDescent="0.25"/>
    <row r="2098" s="29" customFormat="1" x14ac:dyDescent="0.25"/>
    <row r="2099" s="15" customFormat="1" x14ac:dyDescent="0.25"/>
    <row r="2100" customFormat="1" x14ac:dyDescent="0.25"/>
    <row r="2101" s="29" customFormat="1" x14ac:dyDescent="0.25"/>
    <row r="2102" s="15" customFormat="1" x14ac:dyDescent="0.25"/>
    <row r="2103" customFormat="1" x14ac:dyDescent="0.25"/>
    <row r="2104" s="29" customFormat="1" x14ac:dyDescent="0.25"/>
    <row r="2105" s="15" customFormat="1" x14ac:dyDescent="0.25"/>
    <row r="2106" customFormat="1" x14ac:dyDescent="0.25"/>
    <row r="2107" s="29" customFormat="1" x14ac:dyDescent="0.25"/>
    <row r="2108" s="15" customFormat="1" x14ac:dyDescent="0.25"/>
    <row r="2109" customFormat="1" x14ac:dyDescent="0.25"/>
    <row r="2110" s="29" customFormat="1" x14ac:dyDescent="0.25"/>
    <row r="2111" s="15" customFormat="1" x14ac:dyDescent="0.25"/>
    <row r="2112" customFormat="1" x14ac:dyDescent="0.25"/>
    <row r="2113" s="29" customFormat="1" x14ac:dyDescent="0.25"/>
    <row r="2114" s="15" customFormat="1" x14ac:dyDescent="0.25"/>
    <row r="2115" customFormat="1" x14ac:dyDescent="0.25"/>
    <row r="2116" s="29" customFormat="1" x14ac:dyDescent="0.25"/>
    <row r="2117" s="15" customFormat="1" x14ac:dyDescent="0.25"/>
    <row r="2118" customFormat="1" x14ac:dyDescent="0.25"/>
    <row r="2119" s="29" customFormat="1" x14ac:dyDescent="0.25"/>
    <row r="2120" s="15" customFormat="1" x14ac:dyDescent="0.25"/>
    <row r="2121" customFormat="1" x14ac:dyDescent="0.25"/>
    <row r="2122" s="29" customFormat="1" x14ac:dyDescent="0.25"/>
    <row r="2123" s="15" customFormat="1" x14ac:dyDescent="0.25"/>
    <row r="2124" customFormat="1" x14ac:dyDescent="0.25"/>
    <row r="2125" s="29" customFormat="1" x14ac:dyDescent="0.25"/>
    <row r="2126" s="15" customFormat="1" x14ac:dyDescent="0.25"/>
    <row r="2127" customFormat="1" x14ac:dyDescent="0.25"/>
    <row r="2128" s="29" customFormat="1" x14ac:dyDescent="0.25"/>
    <row r="2129" s="15" customFormat="1" x14ac:dyDescent="0.25"/>
    <row r="2130" customFormat="1" x14ac:dyDescent="0.25"/>
    <row r="2131" s="29" customFormat="1" x14ac:dyDescent="0.25"/>
    <row r="2132" s="15" customFormat="1" x14ac:dyDescent="0.25"/>
    <row r="2133" customFormat="1" x14ac:dyDescent="0.25"/>
    <row r="2134" s="29" customFormat="1" x14ac:dyDescent="0.25"/>
    <row r="2135" s="15" customFormat="1" x14ac:dyDescent="0.25"/>
    <row r="2136" customFormat="1" x14ac:dyDescent="0.25"/>
    <row r="2137" s="29" customFormat="1" x14ac:dyDescent="0.25"/>
    <row r="2138" s="15" customFormat="1" x14ac:dyDescent="0.25"/>
    <row r="2139" customFormat="1" x14ac:dyDescent="0.25"/>
    <row r="2140" s="29" customFormat="1" x14ac:dyDescent="0.25"/>
    <row r="2141" s="15" customFormat="1" x14ac:dyDescent="0.25"/>
    <row r="2142" customFormat="1" x14ac:dyDescent="0.25"/>
    <row r="2143" s="29" customFormat="1" x14ac:dyDescent="0.25"/>
    <row r="2144" s="15" customFormat="1" x14ac:dyDescent="0.25"/>
    <row r="2145" customFormat="1" x14ac:dyDescent="0.25"/>
    <row r="2146" s="29" customFormat="1" x14ac:dyDescent="0.25"/>
    <row r="2147" s="15" customFormat="1" x14ac:dyDescent="0.25"/>
    <row r="2148" customFormat="1" x14ac:dyDescent="0.25"/>
    <row r="2149" s="29" customFormat="1" x14ac:dyDescent="0.25"/>
    <row r="2150" s="15" customFormat="1" x14ac:dyDescent="0.25"/>
    <row r="2151" customFormat="1" x14ac:dyDescent="0.25"/>
    <row r="2152" s="29" customFormat="1" x14ac:dyDescent="0.25"/>
    <row r="2153" s="15" customFormat="1" x14ac:dyDescent="0.25"/>
    <row r="2154" customFormat="1" x14ac:dyDescent="0.25"/>
    <row r="2155" s="29" customFormat="1" x14ac:dyDescent="0.25"/>
    <row r="2156" s="15" customFormat="1" x14ac:dyDescent="0.25"/>
    <row r="2157" customFormat="1" x14ac:dyDescent="0.25"/>
    <row r="2158" s="29" customFormat="1" x14ac:dyDescent="0.25"/>
    <row r="2159" s="15" customFormat="1" x14ac:dyDescent="0.25"/>
    <row r="2160" customFormat="1" x14ac:dyDescent="0.25"/>
    <row r="2161" s="29" customFormat="1" x14ac:dyDescent="0.25"/>
    <row r="2162" s="15" customFormat="1" x14ac:dyDescent="0.25"/>
    <row r="2163" customFormat="1" x14ac:dyDescent="0.25"/>
    <row r="2164" s="29" customFormat="1" x14ac:dyDescent="0.25"/>
    <row r="2165" s="15" customFormat="1" x14ac:dyDescent="0.25"/>
    <row r="2166" customFormat="1" x14ac:dyDescent="0.25"/>
    <row r="2167" s="29" customFormat="1" x14ac:dyDescent="0.25"/>
    <row r="2168" s="15" customFormat="1" x14ac:dyDescent="0.25"/>
    <row r="2169" customFormat="1" x14ac:dyDescent="0.25"/>
    <row r="2170" s="29" customFormat="1" x14ac:dyDescent="0.25"/>
    <row r="2171" s="15" customFormat="1" x14ac:dyDescent="0.25"/>
    <row r="2172" customFormat="1" x14ac:dyDescent="0.25"/>
    <row r="2173" s="29" customFormat="1" x14ac:dyDescent="0.25"/>
    <row r="2174" s="15" customFormat="1" x14ac:dyDescent="0.25"/>
    <row r="2175" customFormat="1" x14ac:dyDescent="0.25"/>
    <row r="2176" s="29" customFormat="1" x14ac:dyDescent="0.25"/>
    <row r="2177" s="15" customFormat="1" x14ac:dyDescent="0.25"/>
    <row r="2178" customFormat="1" x14ac:dyDescent="0.25"/>
    <row r="2179" s="29" customFormat="1" x14ac:dyDescent="0.25"/>
    <row r="2180" s="15" customFormat="1" x14ac:dyDescent="0.25"/>
    <row r="2181" customFormat="1" x14ac:dyDescent="0.25"/>
    <row r="2182" s="29" customFormat="1" x14ac:dyDescent="0.25"/>
    <row r="2183" s="15" customFormat="1" x14ac:dyDescent="0.25"/>
    <row r="2184" customFormat="1" x14ac:dyDescent="0.25"/>
    <row r="2185" s="29" customFormat="1" x14ac:dyDescent="0.25"/>
    <row r="2186" s="15" customFormat="1" x14ac:dyDescent="0.25"/>
    <row r="2187" customFormat="1" x14ac:dyDescent="0.25"/>
    <row r="2188" s="29" customFormat="1" x14ac:dyDescent="0.25"/>
    <row r="2189" s="15" customFormat="1" x14ac:dyDescent="0.25"/>
    <row r="2190" customFormat="1" x14ac:dyDescent="0.25"/>
    <row r="2191" s="29" customFormat="1" x14ac:dyDescent="0.25"/>
    <row r="2192" s="15" customFormat="1" x14ac:dyDescent="0.25"/>
    <row r="2193" customFormat="1" x14ac:dyDescent="0.25"/>
    <row r="2194" s="29" customFormat="1" x14ac:dyDescent="0.25"/>
    <row r="2195" s="15" customFormat="1" x14ac:dyDescent="0.25"/>
    <row r="2196" customFormat="1" x14ac:dyDescent="0.25"/>
    <row r="2197" s="29" customFormat="1" x14ac:dyDescent="0.25"/>
    <row r="2198" s="15" customFormat="1" x14ac:dyDescent="0.25"/>
    <row r="2199" customFormat="1" x14ac:dyDescent="0.25"/>
    <row r="2200" s="29" customFormat="1" x14ac:dyDescent="0.25"/>
    <row r="2201" s="15" customFormat="1" x14ac:dyDescent="0.25"/>
    <row r="2202" customFormat="1" x14ac:dyDescent="0.25"/>
    <row r="2203" s="29" customFormat="1" x14ac:dyDescent="0.25"/>
    <row r="2204" s="15" customFormat="1" x14ac:dyDescent="0.25"/>
    <row r="2205" customFormat="1" x14ac:dyDescent="0.25"/>
    <row r="2206" s="29" customFormat="1" x14ac:dyDescent="0.25"/>
    <row r="2207" s="15" customFormat="1" x14ac:dyDescent="0.25"/>
    <row r="2208" customFormat="1" x14ac:dyDescent="0.25"/>
    <row r="2209" s="29" customFormat="1" x14ac:dyDescent="0.25"/>
    <row r="2210" s="15" customFormat="1" x14ac:dyDescent="0.25"/>
    <row r="2211" customFormat="1" x14ac:dyDescent="0.25"/>
    <row r="2212" s="29" customFormat="1" x14ac:dyDescent="0.25"/>
    <row r="2213" s="15" customFormat="1" x14ac:dyDescent="0.25"/>
    <row r="2214" customFormat="1" x14ac:dyDescent="0.25"/>
    <row r="2215" s="29" customFormat="1" x14ac:dyDescent="0.25"/>
    <row r="2216" s="15" customFormat="1" x14ac:dyDescent="0.25"/>
    <row r="2217" customFormat="1" x14ac:dyDescent="0.25"/>
    <row r="2218" s="29" customFormat="1" x14ac:dyDescent="0.25"/>
    <row r="2219" s="15" customFormat="1" x14ac:dyDescent="0.25"/>
    <row r="2220" customFormat="1" x14ac:dyDescent="0.25"/>
    <row r="2221" s="29" customFormat="1" x14ac:dyDescent="0.25"/>
    <row r="2222" s="15" customFormat="1" x14ac:dyDescent="0.25"/>
    <row r="2223" customFormat="1" x14ac:dyDescent="0.25"/>
    <row r="2224" s="29" customFormat="1" x14ac:dyDescent="0.25"/>
    <row r="2225" s="15" customFormat="1" x14ac:dyDescent="0.25"/>
    <row r="2226" customFormat="1" x14ac:dyDescent="0.25"/>
    <row r="2227" s="29" customFormat="1" x14ac:dyDescent="0.25"/>
    <row r="2228" s="15" customFormat="1" x14ac:dyDescent="0.25"/>
    <row r="2229" customFormat="1" x14ac:dyDescent="0.25"/>
    <row r="2230" s="29" customFormat="1" x14ac:dyDescent="0.25"/>
    <row r="2231" s="15" customFormat="1" x14ac:dyDescent="0.25"/>
    <row r="2232" customFormat="1" x14ac:dyDescent="0.25"/>
    <row r="2233" s="29" customFormat="1" x14ac:dyDescent="0.25"/>
    <row r="2234" s="15" customFormat="1" x14ac:dyDescent="0.25"/>
    <row r="2235" customFormat="1" x14ac:dyDescent="0.25"/>
    <row r="2236" s="29" customFormat="1" x14ac:dyDescent="0.25"/>
    <row r="2237" s="15" customFormat="1" x14ac:dyDescent="0.25"/>
    <row r="2238" customFormat="1" x14ac:dyDescent="0.25"/>
    <row r="2239" s="29" customFormat="1" x14ac:dyDescent="0.25"/>
    <row r="2240" s="15" customFormat="1" x14ac:dyDescent="0.25"/>
    <row r="2241" customFormat="1" x14ac:dyDescent="0.25"/>
    <row r="2242" s="29" customFormat="1" x14ac:dyDescent="0.25"/>
    <row r="2243" s="15" customFormat="1" x14ac:dyDescent="0.25"/>
    <row r="2244" customFormat="1" x14ac:dyDescent="0.25"/>
    <row r="2245" s="29" customFormat="1" x14ac:dyDescent="0.25"/>
    <row r="2246" s="15" customFormat="1" x14ac:dyDescent="0.25"/>
    <row r="2247" customFormat="1" x14ac:dyDescent="0.25"/>
    <row r="2248" s="29" customFormat="1" x14ac:dyDescent="0.25"/>
    <row r="2249" s="15" customFormat="1" x14ac:dyDescent="0.25"/>
    <row r="2250" customFormat="1" x14ac:dyDescent="0.25"/>
    <row r="2251" s="29" customFormat="1" x14ac:dyDescent="0.25"/>
    <row r="2252" s="15" customFormat="1" x14ac:dyDescent="0.25"/>
    <row r="2253" customFormat="1" x14ac:dyDescent="0.25"/>
    <row r="2254" s="29" customFormat="1" x14ac:dyDescent="0.25"/>
    <row r="2255" s="15" customFormat="1" x14ac:dyDescent="0.25"/>
    <row r="2256" customFormat="1" x14ac:dyDescent="0.25"/>
    <row r="2257" s="29" customFormat="1" x14ac:dyDescent="0.25"/>
    <row r="2258" s="15" customFormat="1" x14ac:dyDescent="0.25"/>
    <row r="2259" customFormat="1" x14ac:dyDescent="0.25"/>
    <row r="2260" s="29" customFormat="1" x14ac:dyDescent="0.25"/>
    <row r="2261" s="15" customFormat="1" x14ac:dyDescent="0.25"/>
    <row r="2262" customFormat="1" x14ac:dyDescent="0.25"/>
    <row r="2263" s="29" customFormat="1" x14ac:dyDescent="0.25"/>
    <row r="2264" s="15" customFormat="1" x14ac:dyDescent="0.25"/>
    <row r="2265" customFormat="1" x14ac:dyDescent="0.25"/>
    <row r="2266" s="29" customFormat="1" x14ac:dyDescent="0.25"/>
    <row r="2267" s="15" customFormat="1" x14ac:dyDescent="0.25"/>
    <row r="2268" customFormat="1" x14ac:dyDescent="0.25"/>
    <row r="2269" s="29" customFormat="1" x14ac:dyDescent="0.25"/>
    <row r="2270" s="15" customFormat="1" x14ac:dyDescent="0.25"/>
    <row r="2271" customFormat="1" x14ac:dyDescent="0.25"/>
    <row r="2272" s="29" customFormat="1" x14ac:dyDescent="0.25"/>
    <row r="2273" s="15" customFormat="1" x14ac:dyDescent="0.25"/>
    <row r="2274" customFormat="1" x14ac:dyDescent="0.25"/>
    <row r="2275" s="29" customFormat="1" x14ac:dyDescent="0.25"/>
    <row r="2276" s="15" customFormat="1" x14ac:dyDescent="0.25"/>
    <row r="2277" customFormat="1" x14ac:dyDescent="0.25"/>
    <row r="2278" s="29" customFormat="1" x14ac:dyDescent="0.25"/>
    <row r="2279" s="15" customFormat="1" x14ac:dyDescent="0.25"/>
    <row r="2280" customFormat="1" x14ac:dyDescent="0.25"/>
    <row r="2281" s="29" customFormat="1" x14ac:dyDescent="0.25"/>
    <row r="2282" s="15" customFormat="1" x14ac:dyDescent="0.25"/>
    <row r="2283" customFormat="1" x14ac:dyDescent="0.25"/>
    <row r="2284" s="29" customFormat="1" x14ac:dyDescent="0.25"/>
    <row r="2285" s="15" customFormat="1" x14ac:dyDescent="0.25"/>
    <row r="2286" customFormat="1" x14ac:dyDescent="0.25"/>
    <row r="2287" s="29" customFormat="1" x14ac:dyDescent="0.25"/>
    <row r="2288" s="15" customFormat="1" x14ac:dyDescent="0.25"/>
    <row r="2289" customFormat="1" x14ac:dyDescent="0.25"/>
    <row r="2290" s="29" customFormat="1" x14ac:dyDescent="0.25"/>
    <row r="2291" s="15" customFormat="1" x14ac:dyDescent="0.25"/>
    <row r="2292" customFormat="1" x14ac:dyDescent="0.25"/>
    <row r="2293" s="29" customFormat="1" x14ac:dyDescent="0.25"/>
    <row r="2294" s="15" customFormat="1" x14ac:dyDescent="0.25"/>
    <row r="2295" customFormat="1" x14ac:dyDescent="0.25"/>
    <row r="2296" s="29" customFormat="1" x14ac:dyDescent="0.25"/>
    <row r="2297" s="15" customFormat="1" x14ac:dyDescent="0.25"/>
    <row r="2298" customFormat="1" x14ac:dyDescent="0.25"/>
    <row r="2299" s="29" customFormat="1" x14ac:dyDescent="0.25"/>
    <row r="2300" s="15" customFormat="1" x14ac:dyDescent="0.25"/>
    <row r="2301" customFormat="1" x14ac:dyDescent="0.25"/>
    <row r="2302" s="29" customFormat="1" x14ac:dyDescent="0.25"/>
    <row r="2303" s="15" customFormat="1" x14ac:dyDescent="0.25"/>
    <row r="2304" customFormat="1" x14ac:dyDescent="0.25"/>
    <row r="2305" s="29" customFormat="1" x14ac:dyDescent="0.25"/>
    <row r="2306" s="15" customFormat="1" x14ac:dyDescent="0.25"/>
    <row r="2307" customFormat="1" x14ac:dyDescent="0.25"/>
    <row r="2308" s="29" customFormat="1" x14ac:dyDescent="0.25"/>
    <row r="2309" s="15" customFormat="1" x14ac:dyDescent="0.25"/>
    <row r="2310" customFormat="1" x14ac:dyDescent="0.25"/>
    <row r="2311" s="29" customFormat="1" x14ac:dyDescent="0.25"/>
    <row r="2312" s="15" customFormat="1" x14ac:dyDescent="0.25"/>
    <row r="2313" customFormat="1" x14ac:dyDescent="0.25"/>
    <row r="2314" s="29" customFormat="1" x14ac:dyDescent="0.25"/>
    <row r="2315" s="15" customFormat="1" x14ac:dyDescent="0.25"/>
    <row r="2316" customFormat="1" x14ac:dyDescent="0.25"/>
    <row r="2317" s="29" customFormat="1" x14ac:dyDescent="0.25"/>
    <row r="2318" s="15" customFormat="1" x14ac:dyDescent="0.25"/>
    <row r="2319" customFormat="1" x14ac:dyDescent="0.25"/>
    <row r="2320" s="29" customFormat="1" x14ac:dyDescent="0.25"/>
    <row r="2321" s="15" customFormat="1" x14ac:dyDescent="0.25"/>
    <row r="2322" customFormat="1" x14ac:dyDescent="0.25"/>
    <row r="2323" s="29" customFormat="1" x14ac:dyDescent="0.25"/>
    <row r="2324" s="15" customFormat="1" x14ac:dyDescent="0.25"/>
    <row r="2325" customFormat="1" x14ac:dyDescent="0.25"/>
    <row r="2326" s="29" customFormat="1" x14ac:dyDescent="0.25"/>
    <row r="2327" s="15" customFormat="1" x14ac:dyDescent="0.25"/>
    <row r="2328" customFormat="1" x14ac:dyDescent="0.25"/>
    <row r="2329" s="29" customFormat="1" x14ac:dyDescent="0.25"/>
    <row r="2330" s="15" customFormat="1" x14ac:dyDescent="0.25"/>
    <row r="2331" customFormat="1" x14ac:dyDescent="0.25"/>
    <row r="2332" s="29" customFormat="1" x14ac:dyDescent="0.25"/>
    <row r="2333" s="15" customFormat="1" x14ac:dyDescent="0.25"/>
    <row r="2334" customFormat="1" x14ac:dyDescent="0.25"/>
    <row r="2335" s="29" customFormat="1" x14ac:dyDescent="0.25"/>
    <row r="2336" s="15" customFormat="1" x14ac:dyDescent="0.25"/>
    <row r="2337" customFormat="1" x14ac:dyDescent="0.25"/>
    <row r="2338" s="29" customFormat="1" x14ac:dyDescent="0.25"/>
    <row r="2339" s="15" customFormat="1" x14ac:dyDescent="0.25"/>
    <row r="2340" customFormat="1" x14ac:dyDescent="0.25"/>
    <row r="2341" s="29" customFormat="1" x14ac:dyDescent="0.25"/>
    <row r="2342" s="15" customFormat="1" x14ac:dyDescent="0.25"/>
    <row r="2343" customFormat="1" x14ac:dyDescent="0.25"/>
    <row r="2344" s="29" customFormat="1" x14ac:dyDescent="0.25"/>
    <row r="2345" s="15" customFormat="1" x14ac:dyDescent="0.25"/>
    <row r="2346" customFormat="1" x14ac:dyDescent="0.25"/>
    <row r="2347" s="29" customFormat="1" x14ac:dyDescent="0.25"/>
    <row r="2348" s="15" customFormat="1" x14ac:dyDescent="0.25"/>
    <row r="2349" customFormat="1" x14ac:dyDescent="0.25"/>
    <row r="2350" s="29" customFormat="1" x14ac:dyDescent="0.25"/>
    <row r="2351" s="15" customFormat="1" x14ac:dyDescent="0.25"/>
    <row r="2352" customFormat="1" x14ac:dyDescent="0.25"/>
    <row r="2353" s="29" customFormat="1" x14ac:dyDescent="0.25"/>
    <row r="2354" s="15" customFormat="1" x14ac:dyDescent="0.25"/>
    <row r="2355" customFormat="1" x14ac:dyDescent="0.25"/>
    <row r="2356" s="29" customFormat="1" x14ac:dyDescent="0.25"/>
    <row r="2357" s="15" customFormat="1" x14ac:dyDescent="0.25"/>
    <row r="2358" customFormat="1" x14ac:dyDescent="0.25"/>
    <row r="2359" s="29" customFormat="1" x14ac:dyDescent="0.25"/>
    <row r="2360" s="15" customFormat="1" x14ac:dyDescent="0.25"/>
    <row r="2361" customFormat="1" x14ac:dyDescent="0.25"/>
    <row r="2362" s="29" customFormat="1" x14ac:dyDescent="0.25"/>
    <row r="2363" s="15" customFormat="1" x14ac:dyDescent="0.25"/>
    <row r="2364" customFormat="1" x14ac:dyDescent="0.25"/>
    <row r="2365" s="29" customFormat="1" x14ac:dyDescent="0.25"/>
    <row r="2366" s="15" customFormat="1" x14ac:dyDescent="0.25"/>
    <row r="2367" customFormat="1" x14ac:dyDescent="0.25"/>
    <row r="2368" s="29" customFormat="1" x14ac:dyDescent="0.25"/>
    <row r="2369" s="15" customFormat="1" x14ac:dyDescent="0.25"/>
    <row r="2370" customFormat="1" x14ac:dyDescent="0.25"/>
    <row r="2371" s="29" customFormat="1" x14ac:dyDescent="0.25"/>
    <row r="2372" s="15" customFormat="1" x14ac:dyDescent="0.25"/>
    <row r="2373" customFormat="1" x14ac:dyDescent="0.25"/>
    <row r="2374" s="29" customFormat="1" x14ac:dyDescent="0.25"/>
    <row r="2375" s="15" customFormat="1" x14ac:dyDescent="0.25"/>
    <row r="2376" customFormat="1" x14ac:dyDescent="0.25"/>
    <row r="2377" s="29" customFormat="1" x14ac:dyDescent="0.25"/>
    <row r="2378" s="15" customFormat="1" x14ac:dyDescent="0.25"/>
    <row r="2379" customFormat="1" x14ac:dyDescent="0.25"/>
    <row r="2380" s="29" customFormat="1" x14ac:dyDescent="0.25"/>
    <row r="2381" s="15" customFormat="1" x14ac:dyDescent="0.25"/>
    <row r="2382" customFormat="1" x14ac:dyDescent="0.25"/>
    <row r="2383" s="29" customFormat="1" x14ac:dyDescent="0.25"/>
    <row r="2384" s="15" customFormat="1" x14ac:dyDescent="0.25"/>
    <row r="2385" customFormat="1" x14ac:dyDescent="0.25"/>
    <row r="2386" s="29" customFormat="1" x14ac:dyDescent="0.25"/>
    <row r="2387" s="15" customFormat="1" x14ac:dyDescent="0.25"/>
    <row r="2388" customFormat="1" x14ac:dyDescent="0.25"/>
    <row r="2389" s="29" customFormat="1" x14ac:dyDescent="0.25"/>
    <row r="2390" s="15" customFormat="1" x14ac:dyDescent="0.25"/>
    <row r="2391" customFormat="1" x14ac:dyDescent="0.25"/>
    <row r="2392" s="29" customFormat="1" x14ac:dyDescent="0.25"/>
    <row r="2393" s="15" customFormat="1" x14ac:dyDescent="0.25"/>
    <row r="2394" customFormat="1" x14ac:dyDescent="0.25"/>
    <row r="2395" s="29" customFormat="1" x14ac:dyDescent="0.25"/>
    <row r="2396" s="15" customFormat="1" x14ac:dyDescent="0.25"/>
    <row r="2397" customFormat="1" x14ac:dyDescent="0.25"/>
    <row r="2398" s="29" customFormat="1" x14ac:dyDescent="0.25"/>
    <row r="2399" s="15" customFormat="1" x14ac:dyDescent="0.25"/>
    <row r="2400" customFormat="1" x14ac:dyDescent="0.25"/>
    <row r="2401" s="29" customFormat="1" x14ac:dyDescent="0.25"/>
    <row r="2402" s="15" customFormat="1" x14ac:dyDescent="0.25"/>
    <row r="2403" customFormat="1" x14ac:dyDescent="0.25"/>
    <row r="2404" s="29" customFormat="1" x14ac:dyDescent="0.25"/>
    <row r="2405" s="15" customFormat="1" x14ac:dyDescent="0.25"/>
    <row r="2406" customFormat="1" x14ac:dyDescent="0.25"/>
    <row r="2407" s="29" customFormat="1" x14ac:dyDescent="0.25"/>
    <row r="2408" s="15" customFormat="1" x14ac:dyDescent="0.25"/>
    <row r="2409" customFormat="1" x14ac:dyDescent="0.25"/>
    <row r="2410" s="29" customFormat="1" x14ac:dyDescent="0.25"/>
    <row r="2411" s="15" customFormat="1" x14ac:dyDescent="0.25"/>
    <row r="2412" customFormat="1" x14ac:dyDescent="0.25"/>
    <row r="2413" s="29" customFormat="1" x14ac:dyDescent="0.25"/>
    <row r="2414" s="15" customFormat="1" x14ac:dyDescent="0.25"/>
    <row r="2415" customFormat="1" x14ac:dyDescent="0.25"/>
    <row r="2416" s="29" customFormat="1" x14ac:dyDescent="0.25"/>
    <row r="2417" s="15" customFormat="1" x14ac:dyDescent="0.25"/>
    <row r="2418" customFormat="1" x14ac:dyDescent="0.25"/>
    <row r="2419" s="29" customFormat="1" x14ac:dyDescent="0.25"/>
    <row r="2420" s="15" customFormat="1" x14ac:dyDescent="0.25"/>
    <row r="2421" customFormat="1" x14ac:dyDescent="0.25"/>
    <row r="2422" s="29" customFormat="1" x14ac:dyDescent="0.25"/>
    <row r="2423" s="15" customFormat="1" x14ac:dyDescent="0.25"/>
    <row r="2424" customFormat="1" x14ac:dyDescent="0.25"/>
    <row r="2425" s="29" customFormat="1" x14ac:dyDescent="0.25"/>
    <row r="2426" s="15" customFormat="1" x14ac:dyDescent="0.25"/>
    <row r="2427" customFormat="1" x14ac:dyDescent="0.25"/>
    <row r="2428" s="29" customFormat="1" x14ac:dyDescent="0.25"/>
    <row r="2429" s="15" customFormat="1" x14ac:dyDescent="0.25"/>
    <row r="2430" customFormat="1" x14ac:dyDescent="0.25"/>
    <row r="2431" s="29" customFormat="1" x14ac:dyDescent="0.25"/>
    <row r="2432" s="15" customFormat="1" x14ac:dyDescent="0.25"/>
    <row r="2433" customFormat="1" x14ac:dyDescent="0.25"/>
    <row r="2434" s="29" customFormat="1" x14ac:dyDescent="0.25"/>
    <row r="2435" s="15" customFormat="1" x14ac:dyDescent="0.25"/>
    <row r="2436" customFormat="1" x14ac:dyDescent="0.25"/>
    <row r="2437" s="29" customFormat="1" x14ac:dyDescent="0.25"/>
    <row r="2438" s="15" customFormat="1" x14ac:dyDescent="0.25"/>
    <row r="2439" customFormat="1" x14ac:dyDescent="0.25"/>
    <row r="2440" s="29" customFormat="1" x14ac:dyDescent="0.25"/>
    <row r="2441" s="15" customFormat="1" x14ac:dyDescent="0.25"/>
    <row r="2442" customFormat="1" x14ac:dyDescent="0.25"/>
    <row r="2443" s="29" customFormat="1" x14ac:dyDescent="0.25"/>
    <row r="2444" s="15" customFormat="1" x14ac:dyDescent="0.25"/>
    <row r="2445" customFormat="1" x14ac:dyDescent="0.25"/>
    <row r="2446" s="29" customFormat="1" x14ac:dyDescent="0.25"/>
    <row r="2447" s="15" customFormat="1" x14ac:dyDescent="0.25"/>
    <row r="2448" customFormat="1" x14ac:dyDescent="0.25"/>
    <row r="2449" s="29" customFormat="1" x14ac:dyDescent="0.25"/>
    <row r="2450" s="15" customFormat="1" x14ac:dyDescent="0.25"/>
    <row r="2451" customFormat="1" x14ac:dyDescent="0.25"/>
    <row r="2452" s="29" customFormat="1" x14ac:dyDescent="0.25"/>
    <row r="2453" s="15" customFormat="1" x14ac:dyDescent="0.25"/>
    <row r="2454" customFormat="1" x14ac:dyDescent="0.25"/>
    <row r="2455" s="29" customFormat="1" x14ac:dyDescent="0.25"/>
    <row r="2456" s="15" customFormat="1" x14ac:dyDescent="0.25"/>
    <row r="2457" customFormat="1" x14ac:dyDescent="0.25"/>
    <row r="2458" s="29" customFormat="1" x14ac:dyDescent="0.25"/>
    <row r="2459" s="15" customFormat="1" x14ac:dyDescent="0.25"/>
    <row r="2460" customFormat="1" x14ac:dyDescent="0.25"/>
    <row r="2461" s="29" customFormat="1" x14ac:dyDescent="0.25"/>
    <row r="2462" s="15" customFormat="1" x14ac:dyDescent="0.25"/>
    <row r="2463" customFormat="1" x14ac:dyDescent="0.25"/>
    <row r="2464" s="29" customFormat="1" x14ac:dyDescent="0.25"/>
    <row r="2465" s="15" customFormat="1" x14ac:dyDescent="0.25"/>
    <row r="2466" customFormat="1" x14ac:dyDescent="0.25"/>
    <row r="2467" s="29" customFormat="1" x14ac:dyDescent="0.25"/>
    <row r="2468" s="15" customFormat="1" x14ac:dyDescent="0.25"/>
    <row r="2469" customFormat="1" x14ac:dyDescent="0.25"/>
    <row r="2470" s="29" customFormat="1" x14ac:dyDescent="0.25"/>
    <row r="2471" s="15" customFormat="1" x14ac:dyDescent="0.25"/>
    <row r="2472" customFormat="1" x14ac:dyDescent="0.25"/>
    <row r="2473" s="29" customFormat="1" x14ac:dyDescent="0.25"/>
    <row r="2474" s="15" customFormat="1" x14ac:dyDescent="0.25"/>
    <row r="2475" customFormat="1" x14ac:dyDescent="0.25"/>
    <row r="2476" s="29" customFormat="1" x14ac:dyDescent="0.25"/>
    <row r="2477" s="15" customFormat="1" x14ac:dyDescent="0.25"/>
    <row r="2478" customFormat="1" x14ac:dyDescent="0.25"/>
    <row r="2479" s="29" customFormat="1" x14ac:dyDescent="0.25"/>
    <row r="2480" s="15" customFormat="1" x14ac:dyDescent="0.25"/>
    <row r="2481" customFormat="1" x14ac:dyDescent="0.25"/>
    <row r="2482" s="29" customFormat="1" x14ac:dyDescent="0.25"/>
    <row r="2483" s="15" customFormat="1" x14ac:dyDescent="0.25"/>
    <row r="2484" customFormat="1" x14ac:dyDescent="0.25"/>
    <row r="2485" s="29" customFormat="1" x14ac:dyDescent="0.25"/>
    <row r="2486" s="15" customFormat="1" x14ac:dyDescent="0.25"/>
    <row r="2487" customFormat="1" x14ac:dyDescent="0.25"/>
    <row r="2488" s="29" customFormat="1" x14ac:dyDescent="0.25"/>
    <row r="2489" s="15" customFormat="1" x14ac:dyDescent="0.25"/>
    <row r="2490" customFormat="1" x14ac:dyDescent="0.25"/>
    <row r="2491" s="29" customFormat="1" x14ac:dyDescent="0.25"/>
    <row r="2492" s="15" customFormat="1" x14ac:dyDescent="0.25"/>
    <row r="2493" customFormat="1" x14ac:dyDescent="0.25"/>
    <row r="2494" s="29" customFormat="1" x14ac:dyDescent="0.25"/>
    <row r="2495" s="15" customFormat="1" x14ac:dyDescent="0.25"/>
    <row r="2496" customFormat="1" x14ac:dyDescent="0.25"/>
    <row r="2497" s="29" customFormat="1" x14ac:dyDescent="0.25"/>
    <row r="2498" s="15" customFormat="1" x14ac:dyDescent="0.25"/>
    <row r="2499" customFormat="1" x14ac:dyDescent="0.25"/>
    <row r="2500" s="29" customFormat="1" x14ac:dyDescent="0.25"/>
    <row r="2501" s="15" customFormat="1" x14ac:dyDescent="0.25"/>
    <row r="2502" customFormat="1" x14ac:dyDescent="0.25"/>
    <row r="2503" s="29" customFormat="1" x14ac:dyDescent="0.25"/>
    <row r="2504" s="15" customFormat="1" x14ac:dyDescent="0.25"/>
    <row r="2505" customFormat="1" x14ac:dyDescent="0.25"/>
    <row r="2506" s="29" customFormat="1" x14ac:dyDescent="0.25"/>
    <row r="2507" s="15" customFormat="1" x14ac:dyDescent="0.25"/>
    <row r="2508" customFormat="1" x14ac:dyDescent="0.25"/>
    <row r="2509" s="29" customFormat="1" x14ac:dyDescent="0.25"/>
    <row r="2510" s="15" customFormat="1" x14ac:dyDescent="0.25"/>
    <row r="2511" customFormat="1" x14ac:dyDescent="0.25"/>
    <row r="2512" s="29" customFormat="1" x14ac:dyDescent="0.25"/>
    <row r="2513" s="15" customFormat="1" x14ac:dyDescent="0.25"/>
    <row r="2514" customFormat="1" x14ac:dyDescent="0.25"/>
    <row r="2515" s="29" customFormat="1" x14ac:dyDescent="0.25"/>
    <row r="2516" s="15" customFormat="1" x14ac:dyDescent="0.25"/>
    <row r="2517" customFormat="1" x14ac:dyDescent="0.25"/>
    <row r="2518" s="29" customFormat="1" x14ac:dyDescent="0.25"/>
    <row r="2519" s="15" customFormat="1" x14ac:dyDescent="0.25"/>
    <row r="2520" customFormat="1" x14ac:dyDescent="0.25"/>
    <row r="2521" s="29" customFormat="1" x14ac:dyDescent="0.25"/>
    <row r="2522" s="15" customFormat="1" x14ac:dyDescent="0.25"/>
    <row r="2523" customFormat="1" x14ac:dyDescent="0.25"/>
    <row r="2524" s="29" customFormat="1" x14ac:dyDescent="0.25"/>
    <row r="2525" s="15" customFormat="1" x14ac:dyDescent="0.25"/>
    <row r="2526" customFormat="1" x14ac:dyDescent="0.25"/>
    <row r="2527" s="29" customFormat="1" x14ac:dyDescent="0.25"/>
    <row r="2528" s="15" customFormat="1" x14ac:dyDescent="0.25"/>
    <row r="2529" customFormat="1" x14ac:dyDescent="0.25"/>
    <row r="2530" s="29" customFormat="1" x14ac:dyDescent="0.25"/>
    <row r="2531" s="15" customFormat="1" x14ac:dyDescent="0.25"/>
    <row r="2532" customFormat="1" x14ac:dyDescent="0.25"/>
    <row r="2533" s="29" customFormat="1" x14ac:dyDescent="0.25"/>
    <row r="2534" s="15" customFormat="1" x14ac:dyDescent="0.25"/>
    <row r="2535" customFormat="1" x14ac:dyDescent="0.25"/>
    <row r="2536" s="29" customFormat="1" x14ac:dyDescent="0.25"/>
    <row r="2537" s="15" customFormat="1" x14ac:dyDescent="0.25"/>
    <row r="2538" customFormat="1" x14ac:dyDescent="0.25"/>
    <row r="2539" s="29" customFormat="1" x14ac:dyDescent="0.25"/>
    <row r="2540" s="15" customFormat="1" x14ac:dyDescent="0.25"/>
    <row r="2541" customFormat="1" x14ac:dyDescent="0.25"/>
    <row r="2542" s="29" customFormat="1" x14ac:dyDescent="0.25"/>
    <row r="2543" s="15" customFormat="1" x14ac:dyDescent="0.25"/>
    <row r="2544" customFormat="1" x14ac:dyDescent="0.25"/>
    <row r="2545" s="29" customFormat="1" x14ac:dyDescent="0.25"/>
    <row r="2546" s="15" customFormat="1" x14ac:dyDescent="0.25"/>
    <row r="2547" customFormat="1" x14ac:dyDescent="0.25"/>
    <row r="2548" s="29" customFormat="1" x14ac:dyDescent="0.25"/>
    <row r="2549" s="15" customFormat="1" x14ac:dyDescent="0.25"/>
    <row r="2550" customFormat="1" x14ac:dyDescent="0.25"/>
    <row r="2551" s="29" customFormat="1" x14ac:dyDescent="0.25"/>
    <row r="2552" s="15" customFormat="1" x14ac:dyDescent="0.25"/>
    <row r="2553" customFormat="1" x14ac:dyDescent="0.25"/>
    <row r="2554" s="29" customFormat="1" x14ac:dyDescent="0.25"/>
    <row r="2555" s="15" customFormat="1" x14ac:dyDescent="0.25"/>
    <row r="2556" customFormat="1" x14ac:dyDescent="0.25"/>
    <row r="2557" s="29" customFormat="1" x14ac:dyDescent="0.25"/>
    <row r="2558" s="15" customFormat="1" x14ac:dyDescent="0.25"/>
    <row r="2559" customFormat="1" x14ac:dyDescent="0.25"/>
    <row r="2560" s="29" customFormat="1" x14ac:dyDescent="0.25"/>
    <row r="2561" s="15" customFormat="1" x14ac:dyDescent="0.25"/>
    <row r="2562" customFormat="1" x14ac:dyDescent="0.25"/>
    <row r="2563" s="29" customFormat="1" x14ac:dyDescent="0.25"/>
    <row r="2564" s="15" customFormat="1" x14ac:dyDescent="0.25"/>
    <row r="2565" customFormat="1" x14ac:dyDescent="0.25"/>
    <row r="2566" s="29" customFormat="1" x14ac:dyDescent="0.25"/>
    <row r="2567" s="15" customFormat="1" x14ac:dyDescent="0.25"/>
    <row r="2568" customFormat="1" x14ac:dyDescent="0.25"/>
    <row r="2569" s="29" customFormat="1" x14ac:dyDescent="0.25"/>
    <row r="2570" s="15" customFormat="1" x14ac:dyDescent="0.25"/>
    <row r="2571" customFormat="1" x14ac:dyDescent="0.25"/>
    <row r="2572" s="29" customFormat="1" x14ac:dyDescent="0.25"/>
    <row r="2573" s="15" customFormat="1" x14ac:dyDescent="0.25"/>
    <row r="2574" customFormat="1" x14ac:dyDescent="0.25"/>
    <row r="2575" s="29" customFormat="1" x14ac:dyDescent="0.25"/>
    <row r="2576" s="15" customFormat="1" x14ac:dyDescent="0.25"/>
    <row r="2577" customFormat="1" x14ac:dyDescent="0.25"/>
    <row r="2578" s="29" customFormat="1" x14ac:dyDescent="0.25"/>
    <row r="2579" s="15" customFormat="1" x14ac:dyDescent="0.25"/>
    <row r="2580" customFormat="1" x14ac:dyDescent="0.25"/>
    <row r="2581" s="29" customFormat="1" x14ac:dyDescent="0.25"/>
    <row r="2582" s="15" customFormat="1" x14ac:dyDescent="0.25"/>
    <row r="2583" customFormat="1" x14ac:dyDescent="0.25"/>
    <row r="2584" s="29" customFormat="1" x14ac:dyDescent="0.25"/>
    <row r="2585" s="15" customFormat="1" x14ac:dyDescent="0.25"/>
    <row r="2586" customFormat="1" x14ac:dyDescent="0.25"/>
    <row r="2587" s="29" customFormat="1" x14ac:dyDescent="0.25"/>
    <row r="2588" s="15" customFormat="1" x14ac:dyDescent="0.25"/>
    <row r="2589" customFormat="1" x14ac:dyDescent="0.25"/>
    <row r="2590" s="29" customFormat="1" x14ac:dyDescent="0.25"/>
    <row r="2591" s="15" customFormat="1" x14ac:dyDescent="0.25"/>
    <row r="2592" customFormat="1" x14ac:dyDescent="0.25"/>
    <row r="2593" s="29" customFormat="1" x14ac:dyDescent="0.25"/>
    <row r="2594" s="15" customFormat="1" x14ac:dyDescent="0.25"/>
    <row r="2595" customFormat="1" x14ac:dyDescent="0.25"/>
    <row r="2596" s="29" customFormat="1" x14ac:dyDescent="0.25"/>
    <row r="2597" s="15" customFormat="1" x14ac:dyDescent="0.25"/>
    <row r="2598" customFormat="1" x14ac:dyDescent="0.25"/>
    <row r="2599" s="29" customFormat="1" x14ac:dyDescent="0.25"/>
    <row r="2600" s="15" customFormat="1" x14ac:dyDescent="0.25"/>
    <row r="2601" customFormat="1" x14ac:dyDescent="0.25"/>
    <row r="2602" s="29" customFormat="1" x14ac:dyDescent="0.25"/>
    <row r="2603" s="15" customFormat="1" x14ac:dyDescent="0.25"/>
    <row r="2604" customFormat="1" x14ac:dyDescent="0.25"/>
    <row r="2605" s="29" customFormat="1" x14ac:dyDescent="0.25"/>
    <row r="2606" s="15" customFormat="1" x14ac:dyDescent="0.25"/>
    <row r="2607" customFormat="1" x14ac:dyDescent="0.25"/>
    <row r="2608" s="29" customFormat="1" x14ac:dyDescent="0.25"/>
    <row r="2609" s="15" customFormat="1" x14ac:dyDescent="0.25"/>
    <row r="2610" customFormat="1" x14ac:dyDescent="0.25"/>
    <row r="2611" s="29" customFormat="1" x14ac:dyDescent="0.25"/>
    <row r="2612" s="15" customFormat="1" x14ac:dyDescent="0.25"/>
    <row r="2613" customFormat="1" x14ac:dyDescent="0.25"/>
    <row r="2614" s="29" customFormat="1" x14ac:dyDescent="0.25"/>
    <row r="2615" s="15" customFormat="1" x14ac:dyDescent="0.25"/>
    <row r="2616" customFormat="1" x14ac:dyDescent="0.25"/>
    <row r="2617" s="29" customFormat="1" x14ac:dyDescent="0.25"/>
    <row r="2618" s="15" customFormat="1" x14ac:dyDescent="0.25"/>
    <row r="2619" customFormat="1" x14ac:dyDescent="0.25"/>
    <row r="2620" s="29" customFormat="1" x14ac:dyDescent="0.25"/>
    <row r="2621" s="15" customFormat="1" x14ac:dyDescent="0.25"/>
    <row r="2622" customFormat="1" x14ac:dyDescent="0.25"/>
    <row r="2623" s="29" customFormat="1" x14ac:dyDescent="0.25"/>
    <row r="2624" s="15" customFormat="1" x14ac:dyDescent="0.25"/>
    <row r="2625" spans="1:2" customFormat="1" x14ac:dyDescent="0.25"/>
    <row r="2626" spans="1:2" customFormat="1" x14ac:dyDescent="0.25">
      <c r="A2626" s="66"/>
    </row>
    <row r="2627" spans="1:2" customFormat="1" x14ac:dyDescent="0.25"/>
    <row r="2628" spans="1:2" customFormat="1" x14ac:dyDescent="0.25">
      <c r="A2628" s="65"/>
    </row>
    <row r="2629" spans="1:2" customFormat="1" x14ac:dyDescent="0.25">
      <c r="A2629" s="67"/>
    </row>
    <row r="2630" spans="1:2" customFormat="1" x14ac:dyDescent="0.25"/>
    <row r="2631" spans="1:2" customFormat="1" x14ac:dyDescent="0.25"/>
    <row r="2632" spans="1:2" s="1" customFormat="1" x14ac:dyDescent="0.25">
      <c r="A2632"/>
    </row>
    <row r="2633" spans="1:2" customFormat="1" x14ac:dyDescent="0.25"/>
    <row r="2634" spans="1:2" customFormat="1" x14ac:dyDescent="0.25">
      <c r="B2634" s="29"/>
    </row>
    <row r="2635" spans="1:2" s="29" customFormat="1" x14ac:dyDescent="0.25"/>
    <row r="2636" spans="1:2" s="29" customFormat="1" x14ac:dyDescent="0.25"/>
    <row r="2637" spans="1:2" s="15" customFormat="1" x14ac:dyDescent="0.25"/>
    <row r="2638" spans="1:2" customFormat="1" x14ac:dyDescent="0.25"/>
    <row r="2639" spans="1:2" s="29" customFormat="1" x14ac:dyDescent="0.25"/>
    <row r="2640" spans="1:2" s="15" customFormat="1" x14ac:dyDescent="0.25"/>
    <row r="2641" customFormat="1" x14ac:dyDescent="0.25"/>
    <row r="2642" s="29" customFormat="1" x14ac:dyDescent="0.25"/>
    <row r="2643" s="15" customFormat="1" x14ac:dyDescent="0.25"/>
    <row r="2644" customFormat="1" x14ac:dyDescent="0.25"/>
    <row r="2645" s="29" customFormat="1" x14ac:dyDescent="0.25"/>
    <row r="2646" s="15" customFormat="1" x14ac:dyDescent="0.25"/>
    <row r="2647" customFormat="1" x14ac:dyDescent="0.25"/>
    <row r="2648" s="29" customFormat="1" x14ac:dyDescent="0.25"/>
    <row r="2649" s="15" customFormat="1" x14ac:dyDescent="0.25"/>
    <row r="2650" customFormat="1" x14ac:dyDescent="0.25"/>
    <row r="2651" s="29" customFormat="1" x14ac:dyDescent="0.25"/>
    <row r="2652" s="15" customFormat="1" x14ac:dyDescent="0.25"/>
    <row r="2653" customFormat="1" x14ac:dyDescent="0.25"/>
    <row r="2654" s="29" customFormat="1" x14ac:dyDescent="0.25"/>
    <row r="2655" s="15" customFormat="1" x14ac:dyDescent="0.25"/>
    <row r="2656" customFormat="1" x14ac:dyDescent="0.25"/>
    <row r="2657" s="29" customFormat="1" x14ac:dyDescent="0.25"/>
    <row r="2658" s="15" customFormat="1" x14ac:dyDescent="0.25"/>
    <row r="2659" customFormat="1" x14ac:dyDescent="0.25"/>
    <row r="2660" s="29" customFormat="1" x14ac:dyDescent="0.25"/>
    <row r="2661" s="15" customFormat="1" x14ac:dyDescent="0.25"/>
    <row r="2662" customFormat="1" x14ac:dyDescent="0.25"/>
    <row r="2663" s="29" customFormat="1" x14ac:dyDescent="0.25"/>
    <row r="2664" s="15" customFormat="1" x14ac:dyDescent="0.25"/>
    <row r="2665" customFormat="1" x14ac:dyDescent="0.25"/>
    <row r="2666" s="29" customFormat="1" x14ac:dyDescent="0.25"/>
    <row r="2667" s="15" customFormat="1" x14ac:dyDescent="0.25"/>
    <row r="2668" customFormat="1" x14ac:dyDescent="0.25"/>
    <row r="2669" s="29" customFormat="1" x14ac:dyDescent="0.25"/>
    <row r="2670" s="15" customFormat="1" x14ac:dyDescent="0.25"/>
    <row r="2671" customFormat="1" x14ac:dyDescent="0.25"/>
    <row r="2672" s="29" customFormat="1" x14ac:dyDescent="0.25"/>
    <row r="2673" spans="1:2" s="15" customFormat="1" x14ac:dyDescent="0.25"/>
    <row r="2674" spans="1:2" customFormat="1" x14ac:dyDescent="0.25"/>
    <row r="2675" spans="1:2" s="68" customFormat="1" x14ac:dyDescent="0.25"/>
    <row r="2676" spans="1:2" s="68" customFormat="1" x14ac:dyDescent="0.25"/>
    <row r="2677" spans="1:2" s="68" customFormat="1" x14ac:dyDescent="0.25"/>
    <row r="2678" spans="1:2" customFormat="1" x14ac:dyDescent="0.25"/>
    <row r="2679" spans="1:2" customFormat="1" x14ac:dyDescent="0.25">
      <c r="A2679" s="65"/>
    </row>
    <row r="2680" spans="1:2" customFormat="1" x14ac:dyDescent="0.25">
      <c r="A2680" s="67"/>
    </row>
    <row r="2681" spans="1:2" customFormat="1" x14ac:dyDescent="0.25"/>
    <row r="2682" spans="1:2" customFormat="1" x14ac:dyDescent="0.25"/>
    <row r="2683" spans="1:2" s="1" customFormat="1" x14ac:dyDescent="0.25">
      <c r="A2683"/>
    </row>
    <row r="2684" spans="1:2" customFormat="1" x14ac:dyDescent="0.25"/>
    <row r="2685" spans="1:2" customFormat="1" x14ac:dyDescent="0.25">
      <c r="B2685" s="29"/>
    </row>
    <row r="2686" spans="1:2" s="29" customFormat="1" x14ac:dyDescent="0.25"/>
    <row r="2687" spans="1:2" s="29" customFormat="1" x14ac:dyDescent="0.25"/>
    <row r="2688" spans="1:2" s="15" customFormat="1" x14ac:dyDescent="0.25"/>
    <row r="2689" customFormat="1" x14ac:dyDescent="0.25"/>
    <row r="2690" s="29" customFormat="1" x14ac:dyDescent="0.25"/>
    <row r="2691" s="15" customFormat="1" x14ac:dyDescent="0.25"/>
    <row r="2692" customFormat="1" x14ac:dyDescent="0.25"/>
    <row r="2693" s="29" customFormat="1" x14ac:dyDescent="0.25"/>
    <row r="2694" s="15" customFormat="1" x14ac:dyDescent="0.25"/>
    <row r="2695" customFormat="1" x14ac:dyDescent="0.25"/>
    <row r="2696" s="29" customFormat="1" x14ac:dyDescent="0.25"/>
    <row r="2697" s="15" customFormat="1" x14ac:dyDescent="0.25"/>
    <row r="2698" customFormat="1" x14ac:dyDescent="0.25"/>
    <row r="2699" s="29" customFormat="1" x14ac:dyDescent="0.25"/>
    <row r="2700" s="15" customFormat="1" x14ac:dyDescent="0.25"/>
    <row r="2701" customFormat="1" x14ac:dyDescent="0.25"/>
    <row r="2702" s="29" customFormat="1" x14ac:dyDescent="0.25"/>
    <row r="2703" s="15" customFormat="1" x14ac:dyDescent="0.25"/>
    <row r="2704" customFormat="1" x14ac:dyDescent="0.25"/>
    <row r="2705" s="29" customFormat="1" x14ac:dyDescent="0.25"/>
    <row r="2706" s="15" customFormat="1" x14ac:dyDescent="0.25"/>
    <row r="2707" customFormat="1" x14ac:dyDescent="0.25"/>
    <row r="2708" s="29" customFormat="1" x14ac:dyDescent="0.25"/>
    <row r="2709" s="15" customFormat="1" x14ac:dyDescent="0.25"/>
    <row r="2710" customFormat="1" x14ac:dyDescent="0.25"/>
    <row r="2711" s="29" customFormat="1" x14ac:dyDescent="0.25"/>
    <row r="2712" s="15" customFormat="1" x14ac:dyDescent="0.25"/>
    <row r="2713" customFormat="1" x14ac:dyDescent="0.25"/>
    <row r="2714" s="29" customFormat="1" x14ac:dyDescent="0.25"/>
    <row r="2715" s="15" customFormat="1" x14ac:dyDescent="0.25"/>
    <row r="2716" customFormat="1" x14ac:dyDescent="0.25"/>
    <row r="2717" s="29" customFormat="1" x14ac:dyDescent="0.25"/>
    <row r="2718" s="15" customFormat="1" x14ac:dyDescent="0.25"/>
    <row r="2719" customFormat="1" x14ac:dyDescent="0.25"/>
    <row r="2720" s="29" customFormat="1" x14ac:dyDescent="0.25"/>
    <row r="2721" spans="1:2" s="15" customFormat="1" x14ac:dyDescent="0.25"/>
    <row r="2722" spans="1:2" customFormat="1" x14ac:dyDescent="0.25"/>
    <row r="2723" spans="1:2" s="29" customFormat="1" x14ac:dyDescent="0.25"/>
    <row r="2724" spans="1:2" s="15" customFormat="1" x14ac:dyDescent="0.25"/>
    <row r="2725" spans="1:2" customFormat="1" x14ac:dyDescent="0.25"/>
    <row r="2726" spans="1:2" s="68" customFormat="1" x14ac:dyDescent="0.25"/>
    <row r="2727" spans="1:2" s="68" customFormat="1" x14ac:dyDescent="0.25"/>
    <row r="2728" spans="1:2" s="68" customFormat="1" x14ac:dyDescent="0.25"/>
    <row r="2729" spans="1:2" customFormat="1" x14ac:dyDescent="0.25"/>
    <row r="2730" spans="1:2" customFormat="1" x14ac:dyDescent="0.25">
      <c r="A2730" s="65"/>
    </row>
    <row r="2731" spans="1:2" customFormat="1" x14ac:dyDescent="0.25">
      <c r="A2731" s="67"/>
    </row>
    <row r="2732" spans="1:2" customFormat="1" x14ac:dyDescent="0.25"/>
    <row r="2733" spans="1:2" customFormat="1" x14ac:dyDescent="0.25"/>
    <row r="2734" spans="1:2" s="1" customFormat="1" x14ac:dyDescent="0.25">
      <c r="A2734"/>
    </row>
    <row r="2735" spans="1:2" customFormat="1" x14ac:dyDescent="0.25"/>
    <row r="2736" spans="1:2" customFormat="1" x14ac:dyDescent="0.25">
      <c r="B2736" s="29"/>
    </row>
    <row r="2737" s="29" customFormat="1" x14ac:dyDescent="0.25"/>
    <row r="2738" s="29" customFormat="1" x14ac:dyDescent="0.25"/>
    <row r="2739" s="15" customFormat="1" x14ac:dyDescent="0.25"/>
    <row r="2740" customFormat="1" x14ac:dyDescent="0.25"/>
    <row r="2741" s="29" customFormat="1" x14ac:dyDescent="0.25"/>
    <row r="2742" s="15" customFormat="1" x14ac:dyDescent="0.25"/>
    <row r="2743" customFormat="1" x14ac:dyDescent="0.25"/>
    <row r="2744" s="29" customFormat="1" x14ac:dyDescent="0.25"/>
    <row r="2745" s="15" customFormat="1" x14ac:dyDescent="0.25"/>
    <row r="2746" customFormat="1" x14ac:dyDescent="0.25"/>
    <row r="2747" s="29" customFormat="1" x14ac:dyDescent="0.25"/>
    <row r="2748" s="15" customFormat="1" x14ac:dyDescent="0.25"/>
    <row r="2749" customFormat="1" x14ac:dyDescent="0.25"/>
    <row r="2750" s="29" customFormat="1" x14ac:dyDescent="0.25"/>
    <row r="2751" s="15" customFormat="1" x14ac:dyDescent="0.25"/>
    <row r="2752" customFormat="1" x14ac:dyDescent="0.25"/>
    <row r="2753" s="29" customFormat="1" x14ac:dyDescent="0.25"/>
    <row r="2754" s="15" customFormat="1" x14ac:dyDescent="0.25"/>
    <row r="2755" customFormat="1" x14ac:dyDescent="0.25"/>
    <row r="2756" s="29" customFormat="1" x14ac:dyDescent="0.25"/>
    <row r="2757" s="15" customFormat="1" x14ac:dyDescent="0.25"/>
    <row r="2758" customFormat="1" x14ac:dyDescent="0.25"/>
    <row r="2759" s="29" customFormat="1" x14ac:dyDescent="0.25"/>
    <row r="2760" s="15" customFormat="1" x14ac:dyDescent="0.25"/>
    <row r="2761" customFormat="1" x14ac:dyDescent="0.25"/>
    <row r="2762" s="29" customFormat="1" x14ac:dyDescent="0.25"/>
    <row r="2763" s="15" customFormat="1" x14ac:dyDescent="0.25"/>
    <row r="2764" customFormat="1" x14ac:dyDescent="0.25"/>
    <row r="2765" s="29" customFormat="1" x14ac:dyDescent="0.25"/>
    <row r="2766" s="15" customFormat="1" x14ac:dyDescent="0.25"/>
    <row r="2767" customFormat="1" x14ac:dyDescent="0.25"/>
    <row r="2768" s="29" customFormat="1" x14ac:dyDescent="0.25"/>
    <row r="2769" spans="1:1" s="15" customFormat="1" x14ac:dyDescent="0.25"/>
    <row r="2770" spans="1:1" customFormat="1" x14ac:dyDescent="0.25"/>
    <row r="2771" spans="1:1" s="29" customFormat="1" x14ac:dyDescent="0.25"/>
    <row r="2772" spans="1:1" s="15" customFormat="1" x14ac:dyDescent="0.25"/>
    <row r="2773" spans="1:1" customFormat="1" x14ac:dyDescent="0.25"/>
    <row r="2774" spans="1:1" s="29" customFormat="1" x14ac:dyDescent="0.25"/>
    <row r="2775" spans="1:1" s="15" customFormat="1" x14ac:dyDescent="0.25"/>
    <row r="2776" spans="1:1" customFormat="1" x14ac:dyDescent="0.25"/>
    <row r="2777" spans="1:1" s="68" customFormat="1" x14ac:dyDescent="0.25"/>
    <row r="2778" spans="1:1" s="68" customFormat="1" x14ac:dyDescent="0.25"/>
    <row r="2779" spans="1:1" s="68" customFormat="1" x14ac:dyDescent="0.25"/>
    <row r="2780" spans="1:1" customFormat="1" x14ac:dyDescent="0.25"/>
    <row r="2781" spans="1:1" customFormat="1" x14ac:dyDescent="0.25">
      <c r="A2781" s="65"/>
    </row>
    <row r="2782" spans="1:1" customFormat="1" x14ac:dyDescent="0.25">
      <c r="A2782" s="67"/>
    </row>
    <row r="2783" spans="1:1" customFormat="1" x14ac:dyDescent="0.25"/>
    <row r="2784" spans="1:1" customFormat="1" x14ac:dyDescent="0.25"/>
    <row r="2785" spans="1:2" s="1" customFormat="1" x14ac:dyDescent="0.25">
      <c r="A2785"/>
    </row>
    <row r="2786" spans="1:2" customFormat="1" x14ac:dyDescent="0.25"/>
    <row r="2787" spans="1:2" customFormat="1" x14ac:dyDescent="0.25">
      <c r="B2787" s="29"/>
    </row>
    <row r="2788" spans="1:2" s="29" customFormat="1" x14ac:dyDescent="0.25"/>
    <row r="2789" spans="1:2" s="29" customFormat="1" x14ac:dyDescent="0.25"/>
    <row r="2790" spans="1:2" s="15" customFormat="1" x14ac:dyDescent="0.25"/>
    <row r="2791" spans="1:2" customFormat="1" x14ac:dyDescent="0.25"/>
    <row r="2792" spans="1:2" s="29" customFormat="1" x14ac:dyDescent="0.25"/>
    <row r="2793" spans="1:2" s="15" customFormat="1" x14ac:dyDescent="0.25"/>
    <row r="2794" spans="1:2" customFormat="1" x14ac:dyDescent="0.25"/>
    <row r="2795" spans="1:2" s="29" customFormat="1" x14ac:dyDescent="0.25"/>
    <row r="2796" spans="1:2" s="15" customFormat="1" x14ac:dyDescent="0.25"/>
    <row r="2797" spans="1:2" customFormat="1" x14ac:dyDescent="0.25"/>
    <row r="2798" spans="1:2" s="29" customFormat="1" x14ac:dyDescent="0.25"/>
    <row r="2799" spans="1:2" s="15" customFormat="1" x14ac:dyDescent="0.25"/>
    <row r="2800" spans="1:2" customFormat="1" x14ac:dyDescent="0.25"/>
    <row r="2801" s="29" customFormat="1" x14ac:dyDescent="0.25"/>
    <row r="2802" s="15" customFormat="1" x14ac:dyDescent="0.25"/>
    <row r="2803" customFormat="1" x14ac:dyDescent="0.25"/>
    <row r="2804" s="29" customFormat="1" x14ac:dyDescent="0.25"/>
    <row r="2805" s="15" customFormat="1" x14ac:dyDescent="0.25"/>
    <row r="2806" customFormat="1" x14ac:dyDescent="0.25"/>
    <row r="2807" s="29" customFormat="1" x14ac:dyDescent="0.25"/>
    <row r="2808" s="15" customFormat="1" x14ac:dyDescent="0.25"/>
    <row r="2809" customFormat="1" x14ac:dyDescent="0.25"/>
    <row r="2810" s="29" customFormat="1" x14ac:dyDescent="0.25"/>
    <row r="2811" s="15" customFormat="1" x14ac:dyDescent="0.25"/>
    <row r="2812" customFormat="1" x14ac:dyDescent="0.25"/>
    <row r="2813" s="29" customFormat="1" x14ac:dyDescent="0.25"/>
    <row r="2814" s="15" customFormat="1" x14ac:dyDescent="0.25"/>
    <row r="2815" customFormat="1" x14ac:dyDescent="0.25"/>
    <row r="2816" s="29" customFormat="1" x14ac:dyDescent="0.25"/>
    <row r="2817" spans="1:1" s="15" customFormat="1" x14ac:dyDescent="0.25"/>
    <row r="2818" spans="1:1" customFormat="1" x14ac:dyDescent="0.25"/>
    <row r="2819" spans="1:1" s="29" customFormat="1" x14ac:dyDescent="0.25"/>
    <row r="2820" spans="1:1" s="15" customFormat="1" x14ac:dyDescent="0.25"/>
    <row r="2821" spans="1:1" customFormat="1" x14ac:dyDescent="0.25"/>
    <row r="2822" spans="1:1" s="29" customFormat="1" x14ac:dyDescent="0.25"/>
    <row r="2823" spans="1:1" s="15" customFormat="1" x14ac:dyDescent="0.25"/>
    <row r="2824" spans="1:1" customFormat="1" x14ac:dyDescent="0.25"/>
    <row r="2825" spans="1:1" s="29" customFormat="1" x14ac:dyDescent="0.25"/>
    <row r="2826" spans="1:1" s="15" customFormat="1" x14ac:dyDescent="0.25"/>
    <row r="2827" spans="1:1" customFormat="1" x14ac:dyDescent="0.25"/>
    <row r="2828" spans="1:1" s="68" customFormat="1" x14ac:dyDescent="0.25"/>
    <row r="2829" spans="1:1" s="68" customFormat="1" x14ac:dyDescent="0.25"/>
    <row r="2830" spans="1:1" s="68" customFormat="1" x14ac:dyDescent="0.25"/>
    <row r="2831" spans="1:1" customFormat="1" x14ac:dyDescent="0.25"/>
    <row r="2832" spans="1:1" customFormat="1" x14ac:dyDescent="0.25">
      <c r="A2832" s="65"/>
    </row>
    <row r="2833" spans="1:2" customFormat="1" x14ac:dyDescent="0.25">
      <c r="A2833" s="67"/>
    </row>
    <row r="2834" spans="1:2" customFormat="1" x14ac:dyDescent="0.25"/>
    <row r="2835" spans="1:2" customFormat="1" x14ac:dyDescent="0.25"/>
    <row r="2836" spans="1:2" s="1" customFormat="1" x14ac:dyDescent="0.25">
      <c r="A2836"/>
    </row>
    <row r="2837" spans="1:2" customFormat="1" x14ac:dyDescent="0.25"/>
    <row r="2838" spans="1:2" customFormat="1" x14ac:dyDescent="0.25">
      <c r="B2838" s="29"/>
    </row>
    <row r="2839" spans="1:2" s="29" customFormat="1" x14ac:dyDescent="0.25"/>
    <row r="2840" spans="1:2" s="29" customFormat="1" x14ac:dyDescent="0.25"/>
    <row r="2841" spans="1:2" s="15" customFormat="1" x14ac:dyDescent="0.25"/>
    <row r="2842" spans="1:2" customFormat="1" x14ac:dyDescent="0.25"/>
    <row r="2843" spans="1:2" s="29" customFormat="1" x14ac:dyDescent="0.25"/>
    <row r="2844" spans="1:2" s="15" customFormat="1" x14ac:dyDescent="0.25"/>
    <row r="2845" spans="1:2" customFormat="1" x14ac:dyDescent="0.25"/>
    <row r="2846" spans="1:2" s="29" customFormat="1" x14ac:dyDescent="0.25"/>
    <row r="2847" spans="1:2" s="15" customFormat="1" x14ac:dyDescent="0.25"/>
    <row r="2848" spans="1:2" customFormat="1" x14ac:dyDescent="0.25"/>
    <row r="2849" s="29" customFormat="1" x14ac:dyDescent="0.25"/>
    <row r="2850" s="15" customFormat="1" x14ac:dyDescent="0.25"/>
    <row r="2851" customFormat="1" x14ac:dyDescent="0.25"/>
    <row r="2852" s="29" customFormat="1" x14ac:dyDescent="0.25"/>
    <row r="2853" s="15" customFormat="1" x14ac:dyDescent="0.25"/>
    <row r="2854" customFormat="1" x14ac:dyDescent="0.25"/>
    <row r="2855" s="29" customFormat="1" x14ac:dyDescent="0.25"/>
    <row r="2856" s="15" customFormat="1" x14ac:dyDescent="0.25"/>
    <row r="2857" customFormat="1" x14ac:dyDescent="0.25"/>
    <row r="2858" s="29" customFormat="1" x14ac:dyDescent="0.25"/>
    <row r="2859" s="15" customFormat="1" x14ac:dyDescent="0.25"/>
    <row r="2860" customFormat="1" x14ac:dyDescent="0.25"/>
    <row r="2861" s="29" customFormat="1" x14ac:dyDescent="0.25"/>
    <row r="2862" s="15" customFormat="1" x14ac:dyDescent="0.25"/>
    <row r="2863" customFormat="1" x14ac:dyDescent="0.25"/>
    <row r="2864" s="29" customFormat="1" x14ac:dyDescent="0.25"/>
    <row r="2865" s="15" customFormat="1" x14ac:dyDescent="0.25"/>
    <row r="2866" customFormat="1" x14ac:dyDescent="0.25"/>
    <row r="2867" s="29" customFormat="1" x14ac:dyDescent="0.25"/>
    <row r="2868" s="15" customFormat="1" x14ac:dyDescent="0.25"/>
    <row r="2869" customFormat="1" x14ac:dyDescent="0.25"/>
    <row r="2870" s="29" customFormat="1" x14ac:dyDescent="0.25"/>
    <row r="2871" s="15" customFormat="1" x14ac:dyDescent="0.25"/>
    <row r="2872" customFormat="1" x14ac:dyDescent="0.25"/>
    <row r="2873" s="29" customFormat="1" x14ac:dyDescent="0.25"/>
    <row r="2874" s="15" customFormat="1" x14ac:dyDescent="0.25"/>
    <row r="2875" customFormat="1" x14ac:dyDescent="0.25"/>
    <row r="2876" s="29" customFormat="1" x14ac:dyDescent="0.25"/>
    <row r="2877" s="15" customFormat="1" x14ac:dyDescent="0.25"/>
    <row r="2878" customFormat="1" x14ac:dyDescent="0.25"/>
    <row r="2879" s="68" customFormat="1" x14ac:dyDescent="0.25"/>
    <row r="2880" s="68" customFormat="1" x14ac:dyDescent="0.25"/>
    <row r="2881" spans="1:2" s="68" customFormat="1" x14ac:dyDescent="0.25"/>
    <row r="2882" spans="1:2" customFormat="1" x14ac:dyDescent="0.25"/>
    <row r="2883" spans="1:2" customFormat="1" x14ac:dyDescent="0.25">
      <c r="A2883" s="65"/>
    </row>
    <row r="2884" spans="1:2" customFormat="1" x14ac:dyDescent="0.25">
      <c r="A2884" s="67"/>
    </row>
    <row r="2885" spans="1:2" customFormat="1" x14ac:dyDescent="0.25"/>
    <row r="2886" spans="1:2" customFormat="1" x14ac:dyDescent="0.25"/>
    <row r="2887" spans="1:2" s="1" customFormat="1" x14ac:dyDescent="0.25">
      <c r="A2887"/>
    </row>
    <row r="2888" spans="1:2" customFormat="1" x14ac:dyDescent="0.25"/>
    <row r="2889" spans="1:2" customFormat="1" x14ac:dyDescent="0.25">
      <c r="B2889" s="29"/>
    </row>
    <row r="2890" spans="1:2" s="29" customFormat="1" x14ac:dyDescent="0.25"/>
    <row r="2891" spans="1:2" s="29" customFormat="1" x14ac:dyDescent="0.25"/>
    <row r="2892" spans="1:2" s="15" customFormat="1" x14ac:dyDescent="0.25"/>
    <row r="2893" spans="1:2" customFormat="1" x14ac:dyDescent="0.25"/>
    <row r="2894" spans="1:2" s="29" customFormat="1" x14ac:dyDescent="0.25"/>
    <row r="2895" spans="1:2" s="15" customFormat="1" x14ac:dyDescent="0.25"/>
    <row r="2896" spans="1:2" customFormat="1" x14ac:dyDescent="0.25"/>
    <row r="2897" s="29" customFormat="1" x14ac:dyDescent="0.25"/>
    <row r="2898" s="15" customFormat="1" x14ac:dyDescent="0.25"/>
    <row r="2899" customFormat="1" x14ac:dyDescent="0.25"/>
    <row r="2900" s="29" customFormat="1" x14ac:dyDescent="0.25"/>
    <row r="2901" s="15" customFormat="1" x14ac:dyDescent="0.25"/>
    <row r="2902" customFormat="1" x14ac:dyDescent="0.25"/>
    <row r="2903" s="29" customFormat="1" x14ac:dyDescent="0.25"/>
    <row r="2904" s="15" customFormat="1" x14ac:dyDescent="0.25"/>
    <row r="2905" customFormat="1" x14ac:dyDescent="0.25"/>
    <row r="2906" s="29" customFormat="1" x14ac:dyDescent="0.25"/>
    <row r="2907" s="15" customFormat="1" x14ac:dyDescent="0.25"/>
    <row r="2908" customFormat="1" x14ac:dyDescent="0.25"/>
    <row r="2909" s="29" customFormat="1" x14ac:dyDescent="0.25"/>
    <row r="2910" s="15" customFormat="1" x14ac:dyDescent="0.25"/>
    <row r="2911" customFormat="1" x14ac:dyDescent="0.25"/>
    <row r="2912" s="29" customFormat="1" x14ac:dyDescent="0.25"/>
    <row r="2913" s="15" customFormat="1" x14ac:dyDescent="0.25"/>
    <row r="2914" customFormat="1" x14ac:dyDescent="0.25"/>
    <row r="2915" s="29" customFormat="1" x14ac:dyDescent="0.25"/>
    <row r="2916" s="15" customFormat="1" x14ac:dyDescent="0.25"/>
    <row r="2917" customFormat="1" x14ac:dyDescent="0.25"/>
    <row r="2918" s="29" customFormat="1" x14ac:dyDescent="0.25"/>
    <row r="2919" s="15" customFormat="1" x14ac:dyDescent="0.25"/>
    <row r="2920" customFormat="1" x14ac:dyDescent="0.25"/>
    <row r="2921" s="29" customFormat="1" x14ac:dyDescent="0.25"/>
    <row r="2922" s="15" customFormat="1" x14ac:dyDescent="0.25"/>
    <row r="2923" customFormat="1" x14ac:dyDescent="0.25"/>
    <row r="2924" s="29" customFormat="1" x14ac:dyDescent="0.25"/>
    <row r="2925" s="15" customFormat="1" x14ac:dyDescent="0.25"/>
    <row r="2926" customFormat="1" x14ac:dyDescent="0.25"/>
    <row r="2927" s="29" customFormat="1" x14ac:dyDescent="0.25"/>
    <row r="2928" s="15" customFormat="1" x14ac:dyDescent="0.25"/>
    <row r="2929" spans="1:2" customFormat="1" x14ac:dyDescent="0.25"/>
    <row r="2930" spans="1:2" s="68" customFormat="1" x14ac:dyDescent="0.25"/>
    <row r="2931" spans="1:2" s="68" customFormat="1" x14ac:dyDescent="0.25"/>
    <row r="2932" spans="1:2" s="68" customFormat="1" x14ac:dyDescent="0.25"/>
    <row r="2933" spans="1:2" customFormat="1" x14ac:dyDescent="0.25"/>
    <row r="2934" spans="1:2" customFormat="1" x14ac:dyDescent="0.25">
      <c r="A2934" s="65"/>
    </row>
    <row r="2935" spans="1:2" customFormat="1" x14ac:dyDescent="0.25">
      <c r="A2935" s="67"/>
    </row>
    <row r="2936" spans="1:2" customFormat="1" x14ac:dyDescent="0.25"/>
    <row r="2937" spans="1:2" customFormat="1" x14ac:dyDescent="0.25"/>
    <row r="2938" spans="1:2" s="1" customFormat="1" x14ac:dyDescent="0.25">
      <c r="A2938"/>
    </row>
    <row r="2939" spans="1:2" customFormat="1" x14ac:dyDescent="0.25"/>
    <row r="2940" spans="1:2" customFormat="1" x14ac:dyDescent="0.25">
      <c r="B2940" s="29"/>
    </row>
    <row r="2941" spans="1:2" s="29" customFormat="1" x14ac:dyDescent="0.25"/>
    <row r="2942" spans="1:2" s="29" customFormat="1" x14ac:dyDescent="0.25"/>
    <row r="2943" spans="1:2" s="15" customFormat="1" x14ac:dyDescent="0.25"/>
    <row r="2944" spans="1:2" customFormat="1" x14ac:dyDescent="0.25"/>
    <row r="2945" s="29" customFormat="1" x14ac:dyDescent="0.25"/>
    <row r="2946" s="15" customFormat="1" x14ac:dyDescent="0.25"/>
    <row r="2947" customFormat="1" x14ac:dyDescent="0.25"/>
    <row r="2948" s="29" customFormat="1" x14ac:dyDescent="0.25"/>
    <row r="2949" s="15" customFormat="1" x14ac:dyDescent="0.25"/>
    <row r="2950" customFormat="1" x14ac:dyDescent="0.25"/>
    <row r="2951" s="29" customFormat="1" x14ac:dyDescent="0.25"/>
    <row r="2952" s="15" customFormat="1" x14ac:dyDescent="0.25"/>
    <row r="2953" customFormat="1" x14ac:dyDescent="0.25"/>
    <row r="2954" s="29" customFormat="1" x14ac:dyDescent="0.25"/>
    <row r="2955" s="15" customFormat="1" x14ac:dyDescent="0.25"/>
    <row r="2956" customFormat="1" x14ac:dyDescent="0.25"/>
    <row r="2957" s="29" customFormat="1" x14ac:dyDescent="0.25"/>
    <row r="2958" s="15" customFormat="1" x14ac:dyDescent="0.25"/>
    <row r="2959" customFormat="1" x14ac:dyDescent="0.25"/>
    <row r="2960" s="29" customFormat="1" x14ac:dyDescent="0.25"/>
    <row r="2961" s="15" customFormat="1" x14ac:dyDescent="0.25"/>
    <row r="2962" customFormat="1" x14ac:dyDescent="0.25"/>
    <row r="2963" s="29" customFormat="1" x14ac:dyDescent="0.25"/>
    <row r="2964" s="15" customFormat="1" x14ac:dyDescent="0.25"/>
    <row r="2965" customFormat="1" x14ac:dyDescent="0.25"/>
    <row r="2966" s="29" customFormat="1" x14ac:dyDescent="0.25"/>
    <row r="2967" s="15" customFormat="1" x14ac:dyDescent="0.25"/>
    <row r="2968" customFormat="1" x14ac:dyDescent="0.25"/>
    <row r="2969" s="29" customFormat="1" x14ac:dyDescent="0.25"/>
    <row r="2970" s="15" customFormat="1" x14ac:dyDescent="0.25"/>
    <row r="2971" customFormat="1" x14ac:dyDescent="0.25"/>
    <row r="2972" s="29" customFormat="1" x14ac:dyDescent="0.25"/>
    <row r="2973" s="15" customFormat="1" x14ac:dyDescent="0.25"/>
    <row r="2974" customFormat="1" x14ac:dyDescent="0.25"/>
    <row r="2975" s="29" customFormat="1" x14ac:dyDescent="0.25"/>
    <row r="2976" s="15" customFormat="1" x14ac:dyDescent="0.25"/>
    <row r="2977" spans="1:2" customFormat="1" x14ac:dyDescent="0.25"/>
    <row r="2978" spans="1:2" s="29" customFormat="1" x14ac:dyDescent="0.25"/>
    <row r="2979" spans="1:2" s="15" customFormat="1" x14ac:dyDescent="0.25"/>
    <row r="2980" spans="1:2" customFormat="1" x14ac:dyDescent="0.25"/>
    <row r="2981" spans="1:2" s="68" customFormat="1" x14ac:dyDescent="0.25"/>
    <row r="2982" spans="1:2" s="68" customFormat="1" x14ac:dyDescent="0.25"/>
    <row r="2983" spans="1:2" s="68" customFormat="1" x14ac:dyDescent="0.25"/>
    <row r="2984" spans="1:2" customFormat="1" x14ac:dyDescent="0.25"/>
    <row r="2985" spans="1:2" customFormat="1" x14ac:dyDescent="0.25">
      <c r="A2985" s="65"/>
    </row>
    <row r="2986" spans="1:2" customFormat="1" x14ac:dyDescent="0.25">
      <c r="A2986" s="67"/>
    </row>
    <row r="2987" spans="1:2" customFormat="1" x14ac:dyDescent="0.25"/>
    <row r="2988" spans="1:2" customFormat="1" x14ac:dyDescent="0.25"/>
    <row r="2989" spans="1:2" s="1" customFormat="1" x14ac:dyDescent="0.25">
      <c r="A2989"/>
    </row>
    <row r="2990" spans="1:2" customFormat="1" x14ac:dyDescent="0.25"/>
    <row r="2991" spans="1:2" customFormat="1" x14ac:dyDescent="0.25">
      <c r="B2991" s="29"/>
    </row>
    <row r="2992" spans="1:2" s="29" customFormat="1" x14ac:dyDescent="0.25"/>
    <row r="2993" s="29" customFormat="1" x14ac:dyDescent="0.25"/>
    <row r="2994" s="15" customFormat="1" x14ac:dyDescent="0.25"/>
    <row r="2995" customFormat="1" x14ac:dyDescent="0.25"/>
    <row r="2996" s="29" customFormat="1" x14ac:dyDescent="0.25"/>
    <row r="2997" s="15" customFormat="1" x14ac:dyDescent="0.25"/>
    <row r="2998" customFormat="1" x14ac:dyDescent="0.25"/>
    <row r="2999" s="29" customFormat="1" x14ac:dyDescent="0.25"/>
    <row r="3000" s="15" customFormat="1" x14ac:dyDescent="0.25"/>
    <row r="3001" customFormat="1" x14ac:dyDescent="0.25"/>
    <row r="3002" s="29" customFormat="1" x14ac:dyDescent="0.25"/>
    <row r="3003" s="15" customFormat="1" x14ac:dyDescent="0.25"/>
    <row r="3004" customFormat="1" x14ac:dyDescent="0.25"/>
    <row r="3005" s="29" customFormat="1" x14ac:dyDescent="0.25"/>
    <row r="3006" s="15" customFormat="1" x14ac:dyDescent="0.25"/>
    <row r="3007" customFormat="1" x14ac:dyDescent="0.25"/>
    <row r="3008" s="29" customFormat="1" x14ac:dyDescent="0.25"/>
    <row r="3009" s="15" customFormat="1" x14ac:dyDescent="0.25"/>
    <row r="3010" customFormat="1" x14ac:dyDescent="0.25"/>
    <row r="3011" s="29" customFormat="1" x14ac:dyDescent="0.25"/>
    <row r="3012" s="15" customFormat="1" x14ac:dyDescent="0.25"/>
    <row r="3013" customFormat="1" x14ac:dyDescent="0.25"/>
    <row r="3014" s="29" customFormat="1" x14ac:dyDescent="0.25"/>
    <row r="3015" s="15" customFormat="1" x14ac:dyDescent="0.25"/>
    <row r="3016" customFormat="1" x14ac:dyDescent="0.25"/>
    <row r="3017" s="29" customFormat="1" x14ac:dyDescent="0.25"/>
    <row r="3018" s="15" customFormat="1" x14ac:dyDescent="0.25"/>
    <row r="3019" customFormat="1" x14ac:dyDescent="0.25"/>
    <row r="3020" s="29" customFormat="1" x14ac:dyDescent="0.25"/>
    <row r="3021" s="15" customFormat="1" x14ac:dyDescent="0.25"/>
    <row r="3022" customFormat="1" x14ac:dyDescent="0.25"/>
    <row r="3023" s="29" customFormat="1" x14ac:dyDescent="0.25"/>
    <row r="3024" s="15" customFormat="1" x14ac:dyDescent="0.25"/>
    <row r="3025" spans="1:1" customFormat="1" x14ac:dyDescent="0.25"/>
    <row r="3026" spans="1:1" s="29" customFormat="1" x14ac:dyDescent="0.25"/>
    <row r="3027" spans="1:1" s="15" customFormat="1" x14ac:dyDescent="0.25"/>
    <row r="3028" spans="1:1" customFormat="1" x14ac:dyDescent="0.25"/>
    <row r="3029" spans="1:1" s="29" customFormat="1" x14ac:dyDescent="0.25"/>
    <row r="3030" spans="1:1" s="15" customFormat="1" x14ac:dyDescent="0.25"/>
    <row r="3031" spans="1:1" customFormat="1" x14ac:dyDescent="0.25"/>
    <row r="3032" spans="1:1" s="68" customFormat="1" x14ac:dyDescent="0.25"/>
    <row r="3033" spans="1:1" s="68" customFormat="1" x14ac:dyDescent="0.25"/>
    <row r="3034" spans="1:1" s="68" customFormat="1" x14ac:dyDescent="0.25"/>
    <row r="3035" spans="1:1" customFormat="1" x14ac:dyDescent="0.25"/>
    <row r="3036" spans="1:1" customFormat="1" x14ac:dyDescent="0.25">
      <c r="A3036" s="65"/>
    </row>
    <row r="3037" spans="1:1" customFormat="1" x14ac:dyDescent="0.25">
      <c r="A3037" s="67"/>
    </row>
    <row r="3038" spans="1:1" customFormat="1" x14ac:dyDescent="0.25"/>
    <row r="3039" spans="1:1" customFormat="1" x14ac:dyDescent="0.25"/>
    <row r="3040" spans="1:1" s="1" customFormat="1" x14ac:dyDescent="0.25">
      <c r="A3040"/>
    </row>
    <row r="3041" spans="2:2" customFormat="1" x14ac:dyDescent="0.25"/>
    <row r="3042" spans="2:2" customFormat="1" x14ac:dyDescent="0.25">
      <c r="B3042" s="29"/>
    </row>
    <row r="3043" spans="2:2" s="29" customFormat="1" x14ac:dyDescent="0.25"/>
    <row r="3044" spans="2:2" s="29" customFormat="1" x14ac:dyDescent="0.25"/>
    <row r="3045" spans="2:2" s="15" customFormat="1" x14ac:dyDescent="0.25"/>
    <row r="3046" spans="2:2" customFormat="1" x14ac:dyDescent="0.25"/>
    <row r="3047" spans="2:2" s="29" customFormat="1" x14ac:dyDescent="0.25"/>
    <row r="3048" spans="2:2" s="15" customFormat="1" x14ac:dyDescent="0.25"/>
    <row r="3049" spans="2:2" customFormat="1" x14ac:dyDescent="0.25"/>
    <row r="3050" spans="2:2" s="29" customFormat="1" x14ac:dyDescent="0.25"/>
    <row r="3051" spans="2:2" s="15" customFormat="1" x14ac:dyDescent="0.25"/>
    <row r="3052" spans="2:2" customFormat="1" x14ac:dyDescent="0.25"/>
    <row r="3053" spans="2:2" s="29" customFormat="1" x14ac:dyDescent="0.25"/>
    <row r="3054" spans="2:2" s="15" customFormat="1" x14ac:dyDescent="0.25"/>
    <row r="3055" spans="2:2" customFormat="1" x14ac:dyDescent="0.25"/>
    <row r="3056" spans="2:2" s="29" customFormat="1" x14ac:dyDescent="0.25"/>
    <row r="3057" s="15" customFormat="1" x14ac:dyDescent="0.25"/>
    <row r="3058" customFormat="1" x14ac:dyDescent="0.25"/>
    <row r="3059" s="29" customFormat="1" x14ac:dyDescent="0.25"/>
    <row r="3060" s="15" customFormat="1" x14ac:dyDescent="0.25"/>
    <row r="3061" customFormat="1" x14ac:dyDescent="0.25"/>
    <row r="3062" s="29" customFormat="1" x14ac:dyDescent="0.25"/>
    <row r="3063" s="15" customFormat="1" x14ac:dyDescent="0.25"/>
    <row r="3064" customFormat="1" x14ac:dyDescent="0.25"/>
    <row r="3065" s="29" customFormat="1" x14ac:dyDescent="0.25"/>
    <row r="3066" s="15" customFormat="1" x14ac:dyDescent="0.25"/>
    <row r="3067" customFormat="1" x14ac:dyDescent="0.25"/>
    <row r="3068" s="29" customFormat="1" x14ac:dyDescent="0.25"/>
    <row r="3069" s="15" customFormat="1" x14ac:dyDescent="0.25"/>
    <row r="3070" customFormat="1" x14ac:dyDescent="0.25"/>
    <row r="3071" s="29" customFormat="1" x14ac:dyDescent="0.25"/>
    <row r="3072" s="15" customFormat="1" x14ac:dyDescent="0.25"/>
    <row r="3073" spans="1:1" customFormat="1" x14ac:dyDescent="0.25"/>
    <row r="3074" spans="1:1" s="29" customFormat="1" x14ac:dyDescent="0.25"/>
    <row r="3075" spans="1:1" s="15" customFormat="1" x14ac:dyDescent="0.25"/>
    <row r="3076" spans="1:1" customFormat="1" x14ac:dyDescent="0.25"/>
    <row r="3077" spans="1:1" s="29" customFormat="1" x14ac:dyDescent="0.25"/>
    <row r="3078" spans="1:1" s="15" customFormat="1" x14ac:dyDescent="0.25"/>
    <row r="3079" spans="1:1" customFormat="1" x14ac:dyDescent="0.25"/>
    <row r="3080" spans="1:1" s="29" customFormat="1" x14ac:dyDescent="0.25"/>
    <row r="3081" spans="1:1" s="15" customFormat="1" x14ac:dyDescent="0.25"/>
    <row r="3082" spans="1:1" customFormat="1" x14ac:dyDescent="0.25"/>
    <row r="3083" spans="1:1" s="68" customFormat="1" x14ac:dyDescent="0.25"/>
    <row r="3084" spans="1:1" s="68" customFormat="1" x14ac:dyDescent="0.25"/>
    <row r="3085" spans="1:1" s="68" customFormat="1" x14ac:dyDescent="0.25"/>
    <row r="3086" spans="1:1" customFormat="1" x14ac:dyDescent="0.25"/>
    <row r="3087" spans="1:1" customFormat="1" x14ac:dyDescent="0.25">
      <c r="A3087" s="65"/>
    </row>
    <row r="3088" spans="1:1" customFormat="1" x14ac:dyDescent="0.25">
      <c r="A3088" s="67"/>
    </row>
    <row r="3089" spans="1:2" customFormat="1" x14ac:dyDescent="0.25"/>
    <row r="3090" spans="1:2" customFormat="1" x14ac:dyDescent="0.25"/>
    <row r="3091" spans="1:2" s="1" customFormat="1" x14ac:dyDescent="0.25">
      <c r="A3091"/>
    </row>
    <row r="3092" spans="1:2" customFormat="1" x14ac:dyDescent="0.25"/>
    <row r="3093" spans="1:2" customFormat="1" x14ac:dyDescent="0.25">
      <c r="B3093" s="29"/>
    </row>
    <row r="3094" spans="1:2" s="29" customFormat="1" x14ac:dyDescent="0.25"/>
    <row r="3095" spans="1:2" s="29" customFormat="1" x14ac:dyDescent="0.25"/>
    <row r="3096" spans="1:2" s="15" customFormat="1" x14ac:dyDescent="0.25"/>
    <row r="3097" spans="1:2" customFormat="1" x14ac:dyDescent="0.25"/>
    <row r="3098" spans="1:2" s="29" customFormat="1" x14ac:dyDescent="0.25"/>
    <row r="3099" spans="1:2" s="15" customFormat="1" x14ac:dyDescent="0.25"/>
    <row r="3100" spans="1:2" customFormat="1" x14ac:dyDescent="0.25"/>
    <row r="3101" spans="1:2" s="29" customFormat="1" x14ac:dyDescent="0.25"/>
    <row r="3102" spans="1:2" s="15" customFormat="1" x14ac:dyDescent="0.25"/>
    <row r="3103" spans="1:2" customFormat="1" x14ac:dyDescent="0.25"/>
    <row r="3104" spans="1:2" s="29" customFormat="1" x14ac:dyDescent="0.25"/>
    <row r="3105" s="15" customFormat="1" x14ac:dyDescent="0.25"/>
    <row r="3106" customFormat="1" x14ac:dyDescent="0.25"/>
    <row r="3107" s="29" customFormat="1" x14ac:dyDescent="0.25"/>
    <row r="3108" s="15" customFormat="1" x14ac:dyDescent="0.25"/>
    <row r="3109" customFormat="1" x14ac:dyDescent="0.25"/>
    <row r="3110" s="29" customFormat="1" x14ac:dyDescent="0.25"/>
    <row r="3111" s="15" customFormat="1" x14ac:dyDescent="0.25"/>
    <row r="3112" customFormat="1" x14ac:dyDescent="0.25"/>
    <row r="3113" s="29" customFormat="1" x14ac:dyDescent="0.25"/>
    <row r="3114" s="15" customFormat="1" x14ac:dyDescent="0.25"/>
    <row r="3115" customFormat="1" x14ac:dyDescent="0.25"/>
    <row r="3116" s="29" customFormat="1" x14ac:dyDescent="0.25"/>
    <row r="3117" s="15" customFormat="1" x14ac:dyDescent="0.25"/>
    <row r="3118" customFormat="1" x14ac:dyDescent="0.25"/>
    <row r="3119" s="29" customFormat="1" x14ac:dyDescent="0.25"/>
    <row r="3120" s="15" customFormat="1" x14ac:dyDescent="0.25"/>
    <row r="3121" customFormat="1" x14ac:dyDescent="0.25"/>
    <row r="3122" s="29" customFormat="1" x14ac:dyDescent="0.25"/>
    <row r="3123" s="15" customFormat="1" x14ac:dyDescent="0.25"/>
    <row r="3124" customFormat="1" x14ac:dyDescent="0.25"/>
    <row r="3125" s="29" customFormat="1" x14ac:dyDescent="0.25"/>
    <row r="3126" s="15" customFormat="1" x14ac:dyDescent="0.25"/>
    <row r="3127" customFormat="1" x14ac:dyDescent="0.25"/>
    <row r="3128" s="29" customFormat="1" x14ac:dyDescent="0.25"/>
    <row r="3129" s="15" customFormat="1" x14ac:dyDescent="0.25"/>
    <row r="3130" customFormat="1" x14ac:dyDescent="0.25"/>
    <row r="3131" s="29" customFormat="1" x14ac:dyDescent="0.25"/>
    <row r="3132" s="15" customFormat="1" x14ac:dyDescent="0.25"/>
    <row r="3133" customFormat="1" x14ac:dyDescent="0.25"/>
    <row r="3134" s="68" customFormat="1" x14ac:dyDescent="0.25"/>
    <row r="3135" s="68" customFormat="1" x14ac:dyDescent="0.25"/>
    <row r="3136" s="68" customFormat="1" x14ac:dyDescent="0.25"/>
    <row r="3137" spans="1:2" customFormat="1" x14ac:dyDescent="0.25"/>
    <row r="3138" spans="1:2" customFormat="1" x14ac:dyDescent="0.25">
      <c r="A3138" s="65"/>
    </row>
    <row r="3139" spans="1:2" customFormat="1" x14ac:dyDescent="0.25">
      <c r="A3139" s="67"/>
    </row>
    <row r="3140" spans="1:2" customFormat="1" x14ac:dyDescent="0.25"/>
    <row r="3141" spans="1:2" customFormat="1" x14ac:dyDescent="0.25"/>
    <row r="3142" spans="1:2" s="1" customFormat="1" x14ac:dyDescent="0.25">
      <c r="A3142"/>
    </row>
    <row r="3143" spans="1:2" customFormat="1" x14ac:dyDescent="0.25"/>
    <row r="3144" spans="1:2" customFormat="1" x14ac:dyDescent="0.25">
      <c r="B3144" s="29"/>
    </row>
    <row r="3145" spans="1:2" s="29" customFormat="1" x14ac:dyDescent="0.25"/>
    <row r="3146" spans="1:2" s="29" customFormat="1" x14ac:dyDescent="0.25"/>
    <row r="3147" spans="1:2" s="15" customFormat="1" x14ac:dyDescent="0.25"/>
    <row r="3148" spans="1:2" customFormat="1" x14ac:dyDescent="0.25"/>
    <row r="3149" spans="1:2" s="29" customFormat="1" x14ac:dyDescent="0.25"/>
    <row r="3150" spans="1:2" s="15" customFormat="1" x14ac:dyDescent="0.25"/>
    <row r="3151" spans="1:2" customFormat="1" x14ac:dyDescent="0.25"/>
    <row r="3152" spans="1:2" s="29" customFormat="1" x14ac:dyDescent="0.25"/>
    <row r="3153" s="15" customFormat="1" x14ac:dyDescent="0.25"/>
    <row r="3154" customFormat="1" x14ac:dyDescent="0.25"/>
    <row r="3155" s="29" customFormat="1" x14ac:dyDescent="0.25"/>
    <row r="3156" s="15" customFormat="1" x14ac:dyDescent="0.25"/>
    <row r="3157" customFormat="1" x14ac:dyDescent="0.25"/>
    <row r="3158" s="29" customFormat="1" x14ac:dyDescent="0.25"/>
    <row r="3159" s="15" customFormat="1" x14ac:dyDescent="0.25"/>
    <row r="3160" customFormat="1" x14ac:dyDescent="0.25"/>
    <row r="3161" s="29" customFormat="1" x14ac:dyDescent="0.25"/>
    <row r="3162" s="15" customFormat="1" x14ac:dyDescent="0.25"/>
    <row r="3163" customFormat="1" x14ac:dyDescent="0.25"/>
    <row r="3164" s="29" customFormat="1" x14ac:dyDescent="0.25"/>
    <row r="3165" s="15" customFormat="1" x14ac:dyDescent="0.25"/>
    <row r="3166" customFormat="1" x14ac:dyDescent="0.25"/>
    <row r="3167" s="29" customFormat="1" x14ac:dyDescent="0.25"/>
    <row r="3168" s="15" customFormat="1" x14ac:dyDescent="0.25"/>
    <row r="3169" customFormat="1" x14ac:dyDescent="0.25"/>
    <row r="3170" s="29" customFormat="1" x14ac:dyDescent="0.25"/>
    <row r="3171" s="15" customFormat="1" x14ac:dyDescent="0.25"/>
    <row r="3172" customFormat="1" x14ac:dyDescent="0.25"/>
    <row r="3173" s="29" customFormat="1" x14ac:dyDescent="0.25"/>
    <row r="3174" s="15" customFormat="1" x14ac:dyDescent="0.25"/>
    <row r="3175" customFormat="1" x14ac:dyDescent="0.25"/>
    <row r="3176" s="29" customFormat="1" x14ac:dyDescent="0.25"/>
    <row r="3177" s="15" customFormat="1" x14ac:dyDescent="0.25"/>
    <row r="3178" customFormat="1" x14ac:dyDescent="0.25"/>
    <row r="3179" s="29" customFormat="1" x14ac:dyDescent="0.25"/>
    <row r="3180" s="15" customFormat="1" x14ac:dyDescent="0.25"/>
    <row r="3181" customFormat="1" x14ac:dyDescent="0.25"/>
    <row r="3182" s="29" customFormat="1" x14ac:dyDescent="0.25"/>
    <row r="3183" s="15" customFormat="1" x14ac:dyDescent="0.25"/>
    <row r="3184" customFormat="1" x14ac:dyDescent="0.25"/>
    <row r="3185" spans="1:2" s="68" customFormat="1" x14ac:dyDescent="0.25"/>
    <row r="3186" spans="1:2" s="68" customFormat="1" x14ac:dyDescent="0.25"/>
    <row r="3187" spans="1:2" s="68" customFormat="1" x14ac:dyDescent="0.25"/>
    <row r="3188" spans="1:2" customFormat="1" x14ac:dyDescent="0.25"/>
    <row r="3189" spans="1:2" customFormat="1" x14ac:dyDescent="0.25">
      <c r="A3189" s="65"/>
    </row>
    <row r="3190" spans="1:2" customFormat="1" x14ac:dyDescent="0.25">
      <c r="A3190" s="67"/>
    </row>
    <row r="3191" spans="1:2" customFormat="1" x14ac:dyDescent="0.25"/>
    <row r="3192" spans="1:2" customFormat="1" x14ac:dyDescent="0.25"/>
    <row r="3193" spans="1:2" s="1" customFormat="1" x14ac:dyDescent="0.25">
      <c r="A3193"/>
    </row>
    <row r="3194" spans="1:2" customFormat="1" x14ac:dyDescent="0.25"/>
    <row r="3195" spans="1:2" customFormat="1" x14ac:dyDescent="0.25">
      <c r="B3195" s="29"/>
    </row>
    <row r="3196" spans="1:2" s="29" customFormat="1" x14ac:dyDescent="0.25"/>
    <row r="3197" spans="1:2" s="29" customFormat="1" x14ac:dyDescent="0.25"/>
    <row r="3198" spans="1:2" s="15" customFormat="1" x14ac:dyDescent="0.25"/>
    <row r="3199" spans="1:2" customFormat="1" x14ac:dyDescent="0.25"/>
    <row r="3200" spans="1:2" s="29" customFormat="1" x14ac:dyDescent="0.25"/>
    <row r="3201" s="15" customFormat="1" x14ac:dyDescent="0.25"/>
    <row r="3202" customFormat="1" x14ac:dyDescent="0.25"/>
    <row r="3203" s="29" customFormat="1" x14ac:dyDescent="0.25"/>
    <row r="3204" s="15" customFormat="1" x14ac:dyDescent="0.25"/>
    <row r="3205" customFormat="1" x14ac:dyDescent="0.25"/>
    <row r="3206" s="29" customFormat="1" x14ac:dyDescent="0.25"/>
    <row r="3207" s="15" customFormat="1" x14ac:dyDescent="0.25"/>
    <row r="3208" customFormat="1" x14ac:dyDescent="0.25"/>
    <row r="3209" s="29" customFormat="1" x14ac:dyDescent="0.25"/>
    <row r="3210" s="15" customFormat="1" x14ac:dyDescent="0.25"/>
    <row r="3211" customFormat="1" x14ac:dyDescent="0.25"/>
    <row r="3212" s="29" customFormat="1" x14ac:dyDescent="0.25"/>
    <row r="3213" s="15" customFormat="1" x14ac:dyDescent="0.25"/>
    <row r="3214" customFormat="1" x14ac:dyDescent="0.25"/>
    <row r="3215" s="29" customFormat="1" x14ac:dyDescent="0.25"/>
    <row r="3216" s="15" customFormat="1" x14ac:dyDescent="0.25"/>
    <row r="3217" customFormat="1" x14ac:dyDescent="0.25"/>
    <row r="3218" s="29" customFormat="1" x14ac:dyDescent="0.25"/>
    <row r="3219" s="15" customFormat="1" x14ac:dyDescent="0.25"/>
    <row r="3220" customFormat="1" x14ac:dyDescent="0.25"/>
    <row r="3221" s="29" customFormat="1" x14ac:dyDescent="0.25"/>
    <row r="3222" s="15" customFormat="1" x14ac:dyDescent="0.25"/>
    <row r="3223" customFormat="1" x14ac:dyDescent="0.25"/>
    <row r="3224" s="29" customFormat="1" x14ac:dyDescent="0.25"/>
    <row r="3225" s="15" customFormat="1" x14ac:dyDescent="0.25"/>
    <row r="3226" customFormat="1" x14ac:dyDescent="0.25"/>
    <row r="3227" s="29" customFormat="1" x14ac:dyDescent="0.25"/>
    <row r="3228" s="15" customFormat="1" x14ac:dyDescent="0.25"/>
    <row r="3229" customFormat="1" x14ac:dyDescent="0.25"/>
    <row r="3230" s="29" customFormat="1" x14ac:dyDescent="0.25"/>
    <row r="3231" s="15" customFormat="1" x14ac:dyDescent="0.25"/>
    <row r="3232" customFormat="1" x14ac:dyDescent="0.25"/>
    <row r="3233" spans="1:2" s="29" customFormat="1" x14ac:dyDescent="0.25"/>
    <row r="3234" spans="1:2" s="15" customFormat="1" x14ac:dyDescent="0.25"/>
    <row r="3235" spans="1:2" customFormat="1" x14ac:dyDescent="0.25"/>
    <row r="3236" spans="1:2" s="68" customFormat="1" x14ac:dyDescent="0.25"/>
    <row r="3237" spans="1:2" s="68" customFormat="1" x14ac:dyDescent="0.25"/>
    <row r="3238" spans="1:2" s="68" customFormat="1" x14ac:dyDescent="0.25"/>
    <row r="3239" spans="1:2" customFormat="1" x14ac:dyDescent="0.25"/>
    <row r="3240" spans="1:2" customFormat="1" x14ac:dyDescent="0.25">
      <c r="A3240" s="65"/>
    </row>
    <row r="3241" spans="1:2" customFormat="1" x14ac:dyDescent="0.25">
      <c r="A3241" s="67"/>
    </row>
    <row r="3242" spans="1:2" customFormat="1" x14ac:dyDescent="0.25"/>
    <row r="3243" spans="1:2" customFormat="1" x14ac:dyDescent="0.25"/>
    <row r="3244" spans="1:2" s="1" customFormat="1" x14ac:dyDescent="0.25">
      <c r="A3244"/>
    </row>
    <row r="3245" spans="1:2" customFormat="1" x14ac:dyDescent="0.25"/>
    <row r="3246" spans="1:2" customFormat="1" x14ac:dyDescent="0.25">
      <c r="B3246" s="29"/>
    </row>
    <row r="3247" spans="1:2" s="29" customFormat="1" x14ac:dyDescent="0.25"/>
    <row r="3248" spans="1:2" s="29" customFormat="1" x14ac:dyDescent="0.25"/>
    <row r="3249" s="15" customFormat="1" x14ac:dyDescent="0.25"/>
    <row r="3250" customFormat="1" x14ac:dyDescent="0.25"/>
    <row r="3251" s="29" customFormat="1" x14ac:dyDescent="0.25"/>
    <row r="3252" s="15" customFormat="1" x14ac:dyDescent="0.25"/>
    <row r="3253" customFormat="1" x14ac:dyDescent="0.25"/>
    <row r="3254" s="29" customFormat="1" x14ac:dyDescent="0.25"/>
    <row r="3255" s="15" customFormat="1" x14ac:dyDescent="0.25"/>
    <row r="3256" customFormat="1" x14ac:dyDescent="0.25"/>
    <row r="3257" s="29" customFormat="1" x14ac:dyDescent="0.25"/>
    <row r="3258" s="15" customFormat="1" x14ac:dyDescent="0.25"/>
    <row r="3259" customFormat="1" x14ac:dyDescent="0.25"/>
    <row r="3260" s="29" customFormat="1" x14ac:dyDescent="0.25"/>
    <row r="3261" s="15" customFormat="1" x14ac:dyDescent="0.25"/>
    <row r="3262" customFormat="1" x14ac:dyDescent="0.25"/>
    <row r="3263" s="29" customFormat="1" x14ac:dyDescent="0.25"/>
    <row r="3264" s="15" customFormat="1" x14ac:dyDescent="0.25"/>
    <row r="3265" customFormat="1" x14ac:dyDescent="0.25"/>
    <row r="3266" s="29" customFormat="1" x14ac:dyDescent="0.25"/>
    <row r="3267" s="15" customFormat="1" x14ac:dyDescent="0.25"/>
    <row r="3268" customFormat="1" x14ac:dyDescent="0.25"/>
    <row r="3269" s="29" customFormat="1" x14ac:dyDescent="0.25"/>
    <row r="3270" s="15" customFormat="1" x14ac:dyDescent="0.25"/>
    <row r="3271" customFormat="1" x14ac:dyDescent="0.25"/>
    <row r="3272" s="29" customFormat="1" x14ac:dyDescent="0.25"/>
    <row r="3273" s="15" customFormat="1" x14ac:dyDescent="0.25"/>
    <row r="3274" customFormat="1" x14ac:dyDescent="0.25"/>
    <row r="3275" s="29" customFormat="1" x14ac:dyDescent="0.25"/>
    <row r="3276" s="15" customFormat="1" x14ac:dyDescent="0.25"/>
    <row r="3277" customFormat="1" x14ac:dyDescent="0.25"/>
    <row r="3278" s="29" customFormat="1" x14ac:dyDescent="0.25"/>
    <row r="3279" s="15" customFormat="1" x14ac:dyDescent="0.25"/>
    <row r="3280" customFormat="1" x14ac:dyDescent="0.25"/>
    <row r="3281" spans="1:1" s="29" customFormat="1" x14ac:dyDescent="0.25"/>
    <row r="3282" spans="1:1" s="15" customFormat="1" x14ac:dyDescent="0.25"/>
    <row r="3283" spans="1:1" customFormat="1" x14ac:dyDescent="0.25"/>
    <row r="3284" spans="1:1" s="29" customFormat="1" x14ac:dyDescent="0.25"/>
    <row r="3285" spans="1:1" s="15" customFormat="1" x14ac:dyDescent="0.25"/>
    <row r="3286" spans="1:1" customFormat="1" x14ac:dyDescent="0.25"/>
    <row r="3287" spans="1:1" s="68" customFormat="1" x14ac:dyDescent="0.25"/>
    <row r="3288" spans="1:1" s="68" customFormat="1" x14ac:dyDescent="0.25"/>
    <row r="3289" spans="1:1" s="68" customFormat="1" x14ac:dyDescent="0.25"/>
    <row r="3290" spans="1:1" customFormat="1" x14ac:dyDescent="0.25"/>
    <row r="3291" spans="1:1" customFormat="1" x14ac:dyDescent="0.25">
      <c r="A3291" s="65"/>
    </row>
    <row r="3292" spans="1:1" customFormat="1" x14ac:dyDescent="0.25">
      <c r="A3292" s="67"/>
    </row>
    <row r="3293" spans="1:1" customFormat="1" x14ac:dyDescent="0.25"/>
    <row r="3294" spans="1:1" customFormat="1" x14ac:dyDescent="0.25"/>
    <row r="3295" spans="1:1" s="1" customFormat="1" x14ac:dyDescent="0.25">
      <c r="A3295"/>
    </row>
    <row r="3296" spans="1:1" customFormat="1" x14ac:dyDescent="0.25"/>
    <row r="3297" spans="2:2" customFormat="1" x14ac:dyDescent="0.25">
      <c r="B3297" s="29"/>
    </row>
    <row r="3298" spans="2:2" s="29" customFormat="1" x14ac:dyDescent="0.25"/>
    <row r="3299" spans="2:2" s="29" customFormat="1" x14ac:dyDescent="0.25"/>
    <row r="3300" spans="2:2" s="15" customFormat="1" x14ac:dyDescent="0.25"/>
    <row r="3301" spans="2:2" customFormat="1" x14ac:dyDescent="0.25"/>
    <row r="3302" spans="2:2" s="29" customFormat="1" x14ac:dyDescent="0.25"/>
    <row r="3303" spans="2:2" s="15" customFormat="1" x14ac:dyDescent="0.25"/>
    <row r="3304" spans="2:2" customFormat="1" x14ac:dyDescent="0.25"/>
    <row r="3305" spans="2:2" s="29" customFormat="1" x14ac:dyDescent="0.25"/>
    <row r="3306" spans="2:2" s="15" customFormat="1" x14ac:dyDescent="0.25"/>
    <row r="3307" spans="2:2" customFormat="1" x14ac:dyDescent="0.25"/>
    <row r="3308" spans="2:2" s="29" customFormat="1" x14ac:dyDescent="0.25"/>
    <row r="3309" spans="2:2" s="15" customFormat="1" x14ac:dyDescent="0.25"/>
    <row r="3310" spans="2:2" customFormat="1" x14ac:dyDescent="0.25"/>
    <row r="3311" spans="2:2" s="29" customFormat="1" x14ac:dyDescent="0.25"/>
    <row r="3312" spans="2:2" s="15" customFormat="1" x14ac:dyDescent="0.25"/>
    <row r="3313" customFormat="1" x14ac:dyDescent="0.25"/>
    <row r="3314" s="29" customFormat="1" x14ac:dyDescent="0.25"/>
    <row r="3315" s="15" customFormat="1" x14ac:dyDescent="0.25"/>
    <row r="3316" customFormat="1" x14ac:dyDescent="0.25"/>
    <row r="3317" s="29" customFormat="1" x14ac:dyDescent="0.25"/>
    <row r="3318" s="15" customFormat="1" x14ac:dyDescent="0.25"/>
    <row r="3319" customFormat="1" x14ac:dyDescent="0.25"/>
    <row r="3320" s="29" customFormat="1" x14ac:dyDescent="0.25"/>
    <row r="3321" s="15" customFormat="1" x14ac:dyDescent="0.25"/>
    <row r="3322" customFormat="1" x14ac:dyDescent="0.25"/>
    <row r="3323" s="29" customFormat="1" x14ac:dyDescent="0.25"/>
    <row r="3324" s="15" customFormat="1" x14ac:dyDescent="0.25"/>
    <row r="3325" customFormat="1" x14ac:dyDescent="0.25"/>
    <row r="3326" s="29" customFormat="1" x14ac:dyDescent="0.25"/>
    <row r="3327" s="15" customFormat="1" x14ac:dyDescent="0.25"/>
    <row r="3328" customFormat="1" x14ac:dyDescent="0.25"/>
    <row r="3329" spans="1:1" s="29" customFormat="1" x14ac:dyDescent="0.25"/>
    <row r="3330" spans="1:1" s="15" customFormat="1" x14ac:dyDescent="0.25"/>
    <row r="3331" spans="1:1" customFormat="1" x14ac:dyDescent="0.25"/>
    <row r="3332" spans="1:1" s="29" customFormat="1" x14ac:dyDescent="0.25"/>
    <row r="3333" spans="1:1" s="15" customFormat="1" x14ac:dyDescent="0.25"/>
    <row r="3334" spans="1:1" customFormat="1" x14ac:dyDescent="0.25"/>
    <row r="3335" spans="1:1" s="29" customFormat="1" x14ac:dyDescent="0.25"/>
    <row r="3336" spans="1:1" s="15" customFormat="1" x14ac:dyDescent="0.25"/>
    <row r="3337" spans="1:1" customFormat="1" x14ac:dyDescent="0.25"/>
    <row r="3338" spans="1:1" s="68" customFormat="1" x14ac:dyDescent="0.25"/>
    <row r="3339" spans="1:1" s="68" customFormat="1" x14ac:dyDescent="0.25"/>
    <row r="3340" spans="1:1" s="68" customFormat="1" x14ac:dyDescent="0.25"/>
    <row r="3341" spans="1:1" customFormat="1" x14ac:dyDescent="0.25"/>
    <row r="3342" spans="1:1" customFormat="1" x14ac:dyDescent="0.25">
      <c r="A3342" s="65"/>
    </row>
    <row r="3343" spans="1:1" customFormat="1" x14ac:dyDescent="0.25">
      <c r="A3343" s="67"/>
    </row>
    <row r="3344" spans="1:1" customFormat="1" x14ac:dyDescent="0.25"/>
    <row r="3345" spans="1:2" customFormat="1" x14ac:dyDescent="0.25"/>
    <row r="3346" spans="1:2" s="1" customFormat="1" x14ac:dyDescent="0.25">
      <c r="A3346"/>
    </row>
    <row r="3347" spans="1:2" customFormat="1" x14ac:dyDescent="0.25"/>
    <row r="3348" spans="1:2" customFormat="1" x14ac:dyDescent="0.25">
      <c r="B3348" s="29"/>
    </row>
    <row r="3349" spans="1:2" s="29" customFormat="1" x14ac:dyDescent="0.25"/>
    <row r="3350" spans="1:2" s="29" customFormat="1" x14ac:dyDescent="0.25"/>
    <row r="3351" spans="1:2" s="15" customFormat="1" x14ac:dyDescent="0.25"/>
    <row r="3352" spans="1:2" customFormat="1" x14ac:dyDescent="0.25"/>
    <row r="3353" spans="1:2" s="29" customFormat="1" x14ac:dyDescent="0.25"/>
    <row r="3354" spans="1:2" s="15" customFormat="1" x14ac:dyDescent="0.25"/>
    <row r="3355" spans="1:2" customFormat="1" x14ac:dyDescent="0.25"/>
    <row r="3356" spans="1:2" s="29" customFormat="1" x14ac:dyDescent="0.25"/>
    <row r="3357" spans="1:2" s="15" customFormat="1" x14ac:dyDescent="0.25"/>
    <row r="3358" spans="1:2" customFormat="1" x14ac:dyDescent="0.25"/>
    <row r="3359" spans="1:2" s="29" customFormat="1" x14ac:dyDescent="0.25"/>
    <row r="3360" spans="1:2" s="15" customFormat="1" x14ac:dyDescent="0.25"/>
    <row r="3361" customFormat="1" x14ac:dyDescent="0.25"/>
    <row r="3362" s="29" customFormat="1" x14ac:dyDescent="0.25"/>
    <row r="3363" s="15" customFormat="1" x14ac:dyDescent="0.25"/>
    <row r="3364" customFormat="1" x14ac:dyDescent="0.25"/>
    <row r="3365" s="29" customFormat="1" x14ac:dyDescent="0.25"/>
    <row r="3366" s="15" customFormat="1" x14ac:dyDescent="0.25"/>
    <row r="3367" customFormat="1" x14ac:dyDescent="0.25"/>
    <row r="3368" s="29" customFormat="1" x14ac:dyDescent="0.25"/>
    <row r="3369" s="15" customFormat="1" x14ac:dyDescent="0.25"/>
    <row r="3370" customFormat="1" x14ac:dyDescent="0.25"/>
    <row r="3371" s="29" customFormat="1" x14ac:dyDescent="0.25"/>
    <row r="3372" s="15" customFormat="1" x14ac:dyDescent="0.25"/>
    <row r="3373" customFormat="1" x14ac:dyDescent="0.25"/>
    <row r="3374" s="29" customFormat="1" x14ac:dyDescent="0.25"/>
    <row r="3375" s="15" customFormat="1" x14ac:dyDescent="0.25"/>
    <row r="3376" customFormat="1" x14ac:dyDescent="0.25"/>
    <row r="3377" s="29" customFormat="1" x14ac:dyDescent="0.25"/>
    <row r="3378" s="15" customFormat="1" x14ac:dyDescent="0.25"/>
    <row r="3379" customFormat="1" x14ac:dyDescent="0.25"/>
    <row r="3380" s="29" customFormat="1" x14ac:dyDescent="0.25"/>
    <row r="3381" s="15" customFormat="1" x14ac:dyDescent="0.25"/>
    <row r="3382" customFormat="1" x14ac:dyDescent="0.25"/>
    <row r="3383" s="29" customFormat="1" x14ac:dyDescent="0.25"/>
    <row r="3384" s="15" customFormat="1" x14ac:dyDescent="0.25"/>
    <row r="3385" customFormat="1" x14ac:dyDescent="0.25"/>
    <row r="3386" s="29" customFormat="1" x14ac:dyDescent="0.25"/>
    <row r="3387" s="15" customFormat="1" x14ac:dyDescent="0.25"/>
    <row r="3388" customFormat="1" x14ac:dyDescent="0.25"/>
    <row r="3389" s="68" customFormat="1" x14ac:dyDescent="0.25"/>
    <row r="3390" s="68" customFormat="1" x14ac:dyDescent="0.25"/>
    <row r="3391" s="68" customFormat="1" x14ac:dyDescent="0.25"/>
    <row r="3392" customFormat="1" x14ac:dyDescent="0.25"/>
    <row r="3393" spans="1:2" customFormat="1" x14ac:dyDescent="0.25">
      <c r="A3393" s="65"/>
    </row>
    <row r="3394" spans="1:2" customFormat="1" x14ac:dyDescent="0.25">
      <c r="A3394" s="67"/>
    </row>
    <row r="3395" spans="1:2" customFormat="1" x14ac:dyDescent="0.25"/>
    <row r="3396" spans="1:2" customFormat="1" x14ac:dyDescent="0.25"/>
    <row r="3397" spans="1:2" s="1" customFormat="1" x14ac:dyDescent="0.25">
      <c r="A3397"/>
    </row>
    <row r="3398" spans="1:2" customFormat="1" x14ac:dyDescent="0.25"/>
    <row r="3399" spans="1:2" customFormat="1" x14ac:dyDescent="0.25">
      <c r="B3399" s="29"/>
    </row>
    <row r="3400" spans="1:2" s="29" customFormat="1" x14ac:dyDescent="0.25"/>
    <row r="3401" spans="1:2" s="29" customFormat="1" x14ac:dyDescent="0.25"/>
    <row r="3402" spans="1:2" s="15" customFormat="1" x14ac:dyDescent="0.25"/>
    <row r="3403" spans="1:2" customFormat="1" x14ac:dyDescent="0.25"/>
    <row r="3404" spans="1:2" s="29" customFormat="1" x14ac:dyDescent="0.25"/>
    <row r="3405" spans="1:2" s="15" customFormat="1" x14ac:dyDescent="0.25"/>
    <row r="3406" spans="1:2" customFormat="1" x14ac:dyDescent="0.25"/>
    <row r="3407" spans="1:2" s="29" customFormat="1" x14ac:dyDescent="0.25"/>
    <row r="3408" spans="1:2" s="15" customFormat="1" x14ac:dyDescent="0.25"/>
    <row r="3409" customFormat="1" x14ac:dyDescent="0.25"/>
    <row r="3410" s="29" customFormat="1" x14ac:dyDescent="0.25"/>
    <row r="3411" s="15" customFormat="1" x14ac:dyDescent="0.25"/>
    <row r="3412" customFormat="1" x14ac:dyDescent="0.25"/>
    <row r="3413" s="29" customFormat="1" x14ac:dyDescent="0.25"/>
    <row r="3414" s="15" customFormat="1" x14ac:dyDescent="0.25"/>
    <row r="3415" customFormat="1" x14ac:dyDescent="0.25"/>
    <row r="3416" s="29" customFormat="1" x14ac:dyDescent="0.25"/>
    <row r="3417" s="15" customFormat="1" x14ac:dyDescent="0.25"/>
    <row r="3418" customFormat="1" x14ac:dyDescent="0.25"/>
    <row r="3419" s="29" customFormat="1" x14ac:dyDescent="0.25"/>
    <row r="3420" s="15" customFormat="1" x14ac:dyDescent="0.25"/>
    <row r="3421" customFormat="1" x14ac:dyDescent="0.25"/>
    <row r="3422" s="29" customFormat="1" x14ac:dyDescent="0.25"/>
    <row r="3423" s="15" customFormat="1" x14ac:dyDescent="0.25"/>
    <row r="3424" customFormat="1" x14ac:dyDescent="0.25"/>
    <row r="3425" s="29" customFormat="1" x14ac:dyDescent="0.25"/>
    <row r="3426" s="15" customFormat="1" x14ac:dyDescent="0.25"/>
    <row r="3427" customFormat="1" x14ac:dyDescent="0.25"/>
    <row r="3428" s="29" customFormat="1" x14ac:dyDescent="0.25"/>
    <row r="3429" s="15" customFormat="1" x14ac:dyDescent="0.25"/>
    <row r="3430" customFormat="1" x14ac:dyDescent="0.25"/>
    <row r="3431" s="29" customFormat="1" x14ac:dyDescent="0.25"/>
    <row r="3432" s="15" customFormat="1" x14ac:dyDescent="0.25"/>
    <row r="3433" customFormat="1" x14ac:dyDescent="0.25"/>
    <row r="3434" s="29" customFormat="1" x14ac:dyDescent="0.25"/>
    <row r="3435" s="15" customFormat="1" x14ac:dyDescent="0.25"/>
    <row r="3436" customFormat="1" x14ac:dyDescent="0.25"/>
    <row r="3437" s="29" customFormat="1" x14ac:dyDescent="0.25"/>
    <row r="3438" s="15" customFormat="1" x14ac:dyDescent="0.25"/>
    <row r="3439" customFormat="1" x14ac:dyDescent="0.25"/>
    <row r="3440" s="68" customFormat="1" x14ac:dyDescent="0.25"/>
    <row r="3441" spans="1:2" s="68" customFormat="1" x14ac:dyDescent="0.25"/>
    <row r="3442" spans="1:2" s="68" customFormat="1" x14ac:dyDescent="0.25"/>
    <row r="3443" spans="1:2" customFormat="1" x14ac:dyDescent="0.25"/>
    <row r="3444" spans="1:2" customFormat="1" x14ac:dyDescent="0.25">
      <c r="A3444" s="65"/>
    </row>
    <row r="3445" spans="1:2" customFormat="1" x14ac:dyDescent="0.25">
      <c r="A3445" s="67"/>
    </row>
    <row r="3446" spans="1:2" customFormat="1" x14ac:dyDescent="0.25"/>
    <row r="3447" spans="1:2" customFormat="1" x14ac:dyDescent="0.25"/>
    <row r="3448" spans="1:2" s="1" customFormat="1" x14ac:dyDescent="0.25">
      <c r="A3448"/>
    </row>
    <row r="3449" spans="1:2" customFormat="1" x14ac:dyDescent="0.25"/>
    <row r="3450" spans="1:2" customFormat="1" x14ac:dyDescent="0.25">
      <c r="B3450" s="29"/>
    </row>
    <row r="3451" spans="1:2" s="29" customFormat="1" x14ac:dyDescent="0.25"/>
    <row r="3452" spans="1:2" s="29" customFormat="1" x14ac:dyDescent="0.25"/>
    <row r="3453" spans="1:2" s="15" customFormat="1" x14ac:dyDescent="0.25"/>
    <row r="3454" spans="1:2" customFormat="1" x14ac:dyDescent="0.25"/>
    <row r="3455" spans="1:2" s="29" customFormat="1" x14ac:dyDescent="0.25"/>
    <row r="3456" spans="1:2" s="15" customFormat="1" x14ac:dyDescent="0.25"/>
    <row r="3457" customFormat="1" x14ac:dyDescent="0.25"/>
    <row r="3458" s="29" customFormat="1" x14ac:dyDescent="0.25"/>
    <row r="3459" s="15" customFormat="1" x14ac:dyDescent="0.25"/>
    <row r="3460" customFormat="1" x14ac:dyDescent="0.25"/>
    <row r="3461" s="29" customFormat="1" x14ac:dyDescent="0.25"/>
    <row r="3462" s="15" customFormat="1" x14ac:dyDescent="0.25"/>
    <row r="3463" customFormat="1" x14ac:dyDescent="0.25"/>
    <row r="3464" s="29" customFormat="1" x14ac:dyDescent="0.25"/>
    <row r="3465" s="15" customFormat="1" x14ac:dyDescent="0.25"/>
    <row r="3466" customFormat="1" x14ac:dyDescent="0.25"/>
    <row r="3467" s="29" customFormat="1" x14ac:dyDescent="0.25"/>
    <row r="3468" s="15" customFormat="1" x14ac:dyDescent="0.25"/>
    <row r="3469" customFormat="1" x14ac:dyDescent="0.25"/>
    <row r="3470" s="29" customFormat="1" x14ac:dyDescent="0.25"/>
    <row r="3471" s="15" customFormat="1" x14ac:dyDescent="0.25"/>
    <row r="3472" customFormat="1" x14ac:dyDescent="0.25"/>
    <row r="3473" s="29" customFormat="1" x14ac:dyDescent="0.25"/>
    <row r="3474" s="15" customFormat="1" x14ac:dyDescent="0.25"/>
    <row r="3475" customFormat="1" x14ac:dyDescent="0.25"/>
    <row r="3476" s="29" customFormat="1" x14ac:dyDescent="0.25"/>
    <row r="3477" s="15" customFormat="1" x14ac:dyDescent="0.25"/>
    <row r="3478" customFormat="1" x14ac:dyDescent="0.25"/>
    <row r="3479" s="29" customFormat="1" x14ac:dyDescent="0.25"/>
    <row r="3480" s="15" customFormat="1" x14ac:dyDescent="0.25"/>
    <row r="3481" customFormat="1" x14ac:dyDescent="0.25"/>
    <row r="3482" s="29" customFormat="1" x14ac:dyDescent="0.25"/>
    <row r="3483" s="15" customFormat="1" x14ac:dyDescent="0.25"/>
    <row r="3484" customFormat="1" x14ac:dyDescent="0.25"/>
    <row r="3485" s="29" customFormat="1" x14ac:dyDescent="0.25"/>
    <row r="3486" s="15" customFormat="1" x14ac:dyDescent="0.25"/>
    <row r="3487" customFormat="1" x14ac:dyDescent="0.25"/>
    <row r="3488" s="29" customFormat="1" x14ac:dyDescent="0.25"/>
    <row r="3489" spans="1:2" s="15" customFormat="1" x14ac:dyDescent="0.25"/>
    <row r="3490" spans="1:2" customFormat="1" x14ac:dyDescent="0.25"/>
    <row r="3491" spans="1:2" s="68" customFormat="1" x14ac:dyDescent="0.25"/>
    <row r="3492" spans="1:2" s="68" customFormat="1" x14ac:dyDescent="0.25"/>
    <row r="3493" spans="1:2" s="68" customFormat="1" x14ac:dyDescent="0.25"/>
    <row r="3494" spans="1:2" customFormat="1" x14ac:dyDescent="0.25"/>
    <row r="3495" spans="1:2" customFormat="1" x14ac:dyDescent="0.25">
      <c r="A3495" s="65"/>
    </row>
    <row r="3496" spans="1:2" customFormat="1" x14ac:dyDescent="0.25">
      <c r="A3496" s="67"/>
    </row>
    <row r="3497" spans="1:2" customFormat="1" x14ac:dyDescent="0.25"/>
    <row r="3498" spans="1:2" customFormat="1" x14ac:dyDescent="0.25"/>
    <row r="3499" spans="1:2" s="1" customFormat="1" x14ac:dyDescent="0.25">
      <c r="A3499"/>
    </row>
    <row r="3500" spans="1:2" customFormat="1" x14ac:dyDescent="0.25"/>
    <row r="3501" spans="1:2" customFormat="1" x14ac:dyDescent="0.25">
      <c r="B3501" s="29"/>
    </row>
    <row r="3502" spans="1:2" s="29" customFormat="1" x14ac:dyDescent="0.25"/>
    <row r="3503" spans="1:2" s="29" customFormat="1" x14ac:dyDescent="0.25"/>
    <row r="3504" spans="1:2" s="15" customFormat="1" x14ac:dyDescent="0.25"/>
    <row r="3505" customFormat="1" x14ac:dyDescent="0.25"/>
    <row r="3506" s="29" customFormat="1" x14ac:dyDescent="0.25"/>
    <row r="3507" s="15" customFormat="1" x14ac:dyDescent="0.25"/>
    <row r="3508" customFormat="1" x14ac:dyDescent="0.25"/>
    <row r="3509" s="29" customFormat="1" x14ac:dyDescent="0.25"/>
    <row r="3510" s="15" customFormat="1" x14ac:dyDescent="0.25"/>
    <row r="3511" customFormat="1" x14ac:dyDescent="0.25"/>
    <row r="3512" s="29" customFormat="1" x14ac:dyDescent="0.25"/>
    <row r="3513" s="15" customFormat="1" x14ac:dyDescent="0.25"/>
    <row r="3514" customFormat="1" x14ac:dyDescent="0.25"/>
    <row r="3515" s="29" customFormat="1" x14ac:dyDescent="0.25"/>
    <row r="3516" s="15" customFormat="1" x14ac:dyDescent="0.25"/>
    <row r="3517" customFormat="1" x14ac:dyDescent="0.25"/>
    <row r="3518" s="29" customFormat="1" x14ac:dyDescent="0.25"/>
    <row r="3519" s="15" customFormat="1" x14ac:dyDescent="0.25"/>
    <row r="3520" customFormat="1" x14ac:dyDescent="0.25"/>
    <row r="3521" s="29" customFormat="1" x14ac:dyDescent="0.25"/>
    <row r="3522" s="15" customFormat="1" x14ac:dyDescent="0.25"/>
    <row r="3523" customFormat="1" x14ac:dyDescent="0.25"/>
    <row r="3524" s="29" customFormat="1" x14ac:dyDescent="0.25"/>
    <row r="3525" s="15" customFormat="1" x14ac:dyDescent="0.25"/>
    <row r="3526" customFormat="1" x14ac:dyDescent="0.25"/>
    <row r="3527" s="29" customFormat="1" x14ac:dyDescent="0.25"/>
    <row r="3528" s="15" customFormat="1" x14ac:dyDescent="0.25"/>
    <row r="3529" customFormat="1" x14ac:dyDescent="0.25"/>
    <row r="3530" s="29" customFormat="1" x14ac:dyDescent="0.25"/>
    <row r="3531" s="15" customFormat="1" x14ac:dyDescent="0.25"/>
    <row r="3532" customFormat="1" x14ac:dyDescent="0.25"/>
    <row r="3533" s="29" customFormat="1" x14ac:dyDescent="0.25"/>
    <row r="3534" s="15" customFormat="1" x14ac:dyDescent="0.25"/>
    <row r="3535" customFormat="1" x14ac:dyDescent="0.25"/>
    <row r="3536" s="29" customFormat="1" x14ac:dyDescent="0.25"/>
    <row r="3537" spans="1:2" s="15" customFormat="1" x14ac:dyDescent="0.25"/>
    <row r="3538" spans="1:2" customFormat="1" x14ac:dyDescent="0.25"/>
    <row r="3539" spans="1:2" s="29" customFormat="1" x14ac:dyDescent="0.25"/>
    <row r="3540" spans="1:2" s="15" customFormat="1" x14ac:dyDescent="0.25"/>
    <row r="3541" spans="1:2" customFormat="1" x14ac:dyDescent="0.25"/>
    <row r="3542" spans="1:2" s="68" customFormat="1" x14ac:dyDescent="0.25"/>
    <row r="3543" spans="1:2" s="68" customFormat="1" x14ac:dyDescent="0.25"/>
    <row r="3544" spans="1:2" s="68" customFormat="1" x14ac:dyDescent="0.25"/>
    <row r="3545" spans="1:2" customFormat="1" x14ac:dyDescent="0.25"/>
    <row r="3546" spans="1:2" customFormat="1" x14ac:dyDescent="0.25">
      <c r="A3546" s="65"/>
    </row>
    <row r="3547" spans="1:2" customFormat="1" x14ac:dyDescent="0.25">
      <c r="A3547" s="67"/>
    </row>
    <row r="3548" spans="1:2" customFormat="1" x14ac:dyDescent="0.25"/>
    <row r="3549" spans="1:2" customFormat="1" x14ac:dyDescent="0.25"/>
    <row r="3550" spans="1:2" s="1" customFormat="1" x14ac:dyDescent="0.25">
      <c r="A3550"/>
    </row>
    <row r="3551" spans="1:2" customFormat="1" x14ac:dyDescent="0.25"/>
    <row r="3552" spans="1:2" customFormat="1" x14ac:dyDescent="0.25">
      <c r="B3552" s="29"/>
    </row>
    <row r="3553" s="29" customFormat="1" x14ac:dyDescent="0.25"/>
    <row r="3554" s="29" customFormat="1" x14ac:dyDescent="0.25"/>
    <row r="3555" s="15" customFormat="1" x14ac:dyDescent="0.25"/>
    <row r="3556" customFormat="1" x14ac:dyDescent="0.25"/>
    <row r="3557" s="29" customFormat="1" x14ac:dyDescent="0.25"/>
    <row r="3558" s="15" customFormat="1" x14ac:dyDescent="0.25"/>
    <row r="3559" customFormat="1" x14ac:dyDescent="0.25"/>
    <row r="3560" s="29" customFormat="1" x14ac:dyDescent="0.25"/>
    <row r="3561" s="15" customFormat="1" x14ac:dyDescent="0.25"/>
    <row r="3562" customFormat="1" x14ac:dyDescent="0.25"/>
    <row r="3563" s="29" customFormat="1" x14ac:dyDescent="0.25"/>
    <row r="3564" s="15" customFormat="1" x14ac:dyDescent="0.25"/>
    <row r="3565" customFormat="1" x14ac:dyDescent="0.25"/>
    <row r="3566" s="29" customFormat="1" x14ac:dyDescent="0.25"/>
    <row r="3567" s="15" customFormat="1" x14ac:dyDescent="0.25"/>
    <row r="3568" customFormat="1" x14ac:dyDescent="0.25"/>
    <row r="3569" s="29" customFormat="1" x14ac:dyDescent="0.25"/>
    <row r="3570" s="15" customFormat="1" x14ac:dyDescent="0.25"/>
    <row r="3571" customFormat="1" x14ac:dyDescent="0.25"/>
    <row r="3572" s="29" customFormat="1" x14ac:dyDescent="0.25"/>
    <row r="3573" s="15" customFormat="1" x14ac:dyDescent="0.25"/>
    <row r="3574" customFormat="1" x14ac:dyDescent="0.25"/>
    <row r="3575" s="29" customFormat="1" x14ac:dyDescent="0.25"/>
    <row r="3576" s="15" customFormat="1" x14ac:dyDescent="0.25"/>
    <row r="3577" customFormat="1" x14ac:dyDescent="0.25"/>
    <row r="3578" s="29" customFormat="1" x14ac:dyDescent="0.25"/>
    <row r="3579" s="15" customFormat="1" x14ac:dyDescent="0.25"/>
    <row r="3580" customFormat="1" x14ac:dyDescent="0.25"/>
    <row r="3581" s="29" customFormat="1" x14ac:dyDescent="0.25"/>
    <row r="3582" s="15" customFormat="1" x14ac:dyDescent="0.25"/>
    <row r="3583" customFormat="1" x14ac:dyDescent="0.25"/>
    <row r="3584" s="29" customFormat="1" x14ac:dyDescent="0.25"/>
    <row r="3585" spans="1:1" s="15" customFormat="1" x14ac:dyDescent="0.25"/>
    <row r="3586" spans="1:1" customFormat="1" x14ac:dyDescent="0.25"/>
    <row r="3587" spans="1:1" s="29" customFormat="1" x14ac:dyDescent="0.25"/>
    <row r="3588" spans="1:1" s="15" customFormat="1" x14ac:dyDescent="0.25"/>
    <row r="3589" spans="1:1" customFormat="1" x14ac:dyDescent="0.25"/>
    <row r="3590" spans="1:1" s="29" customFormat="1" x14ac:dyDescent="0.25"/>
    <row r="3591" spans="1:1" s="15" customFormat="1" x14ac:dyDescent="0.25"/>
    <row r="3592" spans="1:1" customFormat="1" x14ac:dyDescent="0.25"/>
    <row r="3593" spans="1:1" s="68" customFormat="1" x14ac:dyDescent="0.25"/>
    <row r="3594" spans="1:1" s="68" customFormat="1" x14ac:dyDescent="0.25"/>
    <row r="3595" spans="1:1" s="68" customFormat="1" x14ac:dyDescent="0.25"/>
    <row r="3596" spans="1:1" customFormat="1" x14ac:dyDescent="0.25"/>
    <row r="3597" spans="1:1" customFormat="1" x14ac:dyDescent="0.25">
      <c r="A3597" s="65"/>
    </row>
    <row r="3598" spans="1:1" customFormat="1" x14ac:dyDescent="0.25">
      <c r="A3598" s="67"/>
    </row>
    <row r="3599" spans="1:1" customFormat="1" x14ac:dyDescent="0.25"/>
    <row r="3600" spans="1:1" customFormat="1" x14ac:dyDescent="0.25"/>
    <row r="3601" spans="1:2" s="1" customFormat="1" x14ac:dyDescent="0.25">
      <c r="A3601"/>
    </row>
    <row r="3602" spans="1:2" customFormat="1" x14ac:dyDescent="0.25"/>
    <row r="3603" spans="1:2" customFormat="1" x14ac:dyDescent="0.25">
      <c r="B3603" s="29"/>
    </row>
    <row r="3604" spans="1:2" s="29" customFormat="1" x14ac:dyDescent="0.25"/>
    <row r="3605" spans="1:2" s="29" customFormat="1" x14ac:dyDescent="0.25"/>
    <row r="3606" spans="1:2" s="15" customFormat="1" x14ac:dyDescent="0.25"/>
    <row r="3607" spans="1:2" customFormat="1" x14ac:dyDescent="0.25"/>
    <row r="3608" spans="1:2" s="29" customFormat="1" x14ac:dyDescent="0.25"/>
    <row r="3609" spans="1:2" s="15" customFormat="1" x14ac:dyDescent="0.25"/>
    <row r="3610" spans="1:2" customFormat="1" x14ac:dyDescent="0.25"/>
    <row r="3611" spans="1:2" s="29" customFormat="1" x14ac:dyDescent="0.25"/>
    <row r="3612" spans="1:2" s="15" customFormat="1" x14ac:dyDescent="0.25"/>
    <row r="3613" spans="1:2" customFormat="1" x14ac:dyDescent="0.25"/>
    <row r="3614" spans="1:2" s="29" customFormat="1" x14ac:dyDescent="0.25"/>
    <row r="3615" spans="1:2" s="15" customFormat="1" x14ac:dyDescent="0.25"/>
    <row r="3616" spans="1:2" customFormat="1" x14ac:dyDescent="0.25"/>
    <row r="3617" s="29" customFormat="1" x14ac:dyDescent="0.25"/>
    <row r="3618" s="15" customFormat="1" x14ac:dyDescent="0.25"/>
    <row r="3619" customFormat="1" x14ac:dyDescent="0.25"/>
    <row r="3620" s="29" customFormat="1" x14ac:dyDescent="0.25"/>
    <row r="3621" s="15" customFormat="1" x14ac:dyDescent="0.25"/>
    <row r="3622" customFormat="1" x14ac:dyDescent="0.25"/>
    <row r="3623" s="29" customFormat="1" x14ac:dyDescent="0.25"/>
    <row r="3624" s="15" customFormat="1" x14ac:dyDescent="0.25"/>
    <row r="3625" customFormat="1" x14ac:dyDescent="0.25"/>
    <row r="3626" s="29" customFormat="1" x14ac:dyDescent="0.25"/>
    <row r="3627" s="15" customFormat="1" x14ac:dyDescent="0.25"/>
    <row r="3628" customFormat="1" x14ac:dyDescent="0.25"/>
    <row r="3629" s="29" customFormat="1" x14ac:dyDescent="0.25"/>
    <row r="3630" s="15" customFormat="1" x14ac:dyDescent="0.25"/>
    <row r="3631" customFormat="1" x14ac:dyDescent="0.25"/>
    <row r="3632" s="29" customFormat="1" x14ac:dyDescent="0.25"/>
    <row r="3633" spans="1:1" s="15" customFormat="1" x14ac:dyDescent="0.25"/>
    <row r="3634" spans="1:1" customFormat="1" x14ac:dyDescent="0.25"/>
    <row r="3635" spans="1:1" s="29" customFormat="1" x14ac:dyDescent="0.25"/>
    <row r="3636" spans="1:1" s="15" customFormat="1" x14ac:dyDescent="0.25"/>
    <row r="3637" spans="1:1" customFormat="1" x14ac:dyDescent="0.25"/>
    <row r="3638" spans="1:1" s="29" customFormat="1" x14ac:dyDescent="0.25"/>
    <row r="3639" spans="1:1" s="15" customFormat="1" x14ac:dyDescent="0.25"/>
    <row r="3640" spans="1:1" customFormat="1" x14ac:dyDescent="0.25"/>
    <row r="3641" spans="1:1" s="29" customFormat="1" x14ac:dyDescent="0.25"/>
    <row r="3642" spans="1:1" s="15" customFormat="1" x14ac:dyDescent="0.25"/>
    <row r="3643" spans="1:1" customFormat="1" x14ac:dyDescent="0.25"/>
    <row r="3644" spans="1:1" s="68" customFormat="1" x14ac:dyDescent="0.25"/>
    <row r="3645" spans="1:1" s="68" customFormat="1" x14ac:dyDescent="0.25"/>
    <row r="3646" spans="1:1" s="68" customFormat="1" x14ac:dyDescent="0.25"/>
    <row r="3647" spans="1:1" customFormat="1" x14ac:dyDescent="0.25"/>
    <row r="3648" spans="1:1" customFormat="1" x14ac:dyDescent="0.25">
      <c r="A3648" s="65"/>
    </row>
    <row r="3649" spans="1:2" customFormat="1" x14ac:dyDescent="0.25">
      <c r="A3649" s="67"/>
    </row>
    <row r="3650" spans="1:2" customFormat="1" x14ac:dyDescent="0.25"/>
    <row r="3651" spans="1:2" customFormat="1" x14ac:dyDescent="0.25"/>
    <row r="3652" spans="1:2" s="1" customFormat="1" x14ac:dyDescent="0.25">
      <c r="A3652"/>
    </row>
    <row r="3653" spans="1:2" customFormat="1" x14ac:dyDescent="0.25"/>
    <row r="3654" spans="1:2" customFormat="1" x14ac:dyDescent="0.25">
      <c r="B3654" s="29"/>
    </row>
    <row r="3655" spans="1:2" s="29" customFormat="1" x14ac:dyDescent="0.25"/>
    <row r="3656" spans="1:2" s="29" customFormat="1" x14ac:dyDescent="0.25"/>
    <row r="3657" spans="1:2" s="15" customFormat="1" x14ac:dyDescent="0.25"/>
    <row r="3658" spans="1:2" customFormat="1" x14ac:dyDescent="0.25"/>
    <row r="3659" spans="1:2" s="29" customFormat="1" x14ac:dyDescent="0.25"/>
    <row r="3660" spans="1:2" s="15" customFormat="1" x14ac:dyDescent="0.25"/>
    <row r="3661" spans="1:2" customFormat="1" x14ac:dyDescent="0.25"/>
    <row r="3662" spans="1:2" s="29" customFormat="1" x14ac:dyDescent="0.25"/>
    <row r="3663" spans="1:2" s="15" customFormat="1" x14ac:dyDescent="0.25"/>
    <row r="3664" spans="1:2" customFormat="1" x14ac:dyDescent="0.25"/>
    <row r="3665" s="29" customFormat="1" x14ac:dyDescent="0.25"/>
    <row r="3666" s="15" customFormat="1" x14ac:dyDescent="0.25"/>
    <row r="3667" customFormat="1" x14ac:dyDescent="0.25"/>
    <row r="3668" s="29" customFormat="1" x14ac:dyDescent="0.25"/>
    <row r="3669" s="15" customFormat="1" x14ac:dyDescent="0.25"/>
    <row r="3670" customFormat="1" x14ac:dyDescent="0.25"/>
    <row r="3671" s="29" customFormat="1" x14ac:dyDescent="0.25"/>
    <row r="3672" s="15" customFormat="1" x14ac:dyDescent="0.25"/>
    <row r="3673" customFormat="1" x14ac:dyDescent="0.25"/>
    <row r="3674" s="29" customFormat="1" x14ac:dyDescent="0.25"/>
    <row r="3675" s="15" customFormat="1" x14ac:dyDescent="0.25"/>
    <row r="3676" customFormat="1" x14ac:dyDescent="0.25"/>
    <row r="3677" s="29" customFormat="1" x14ac:dyDescent="0.25"/>
    <row r="3678" s="15" customFormat="1" x14ac:dyDescent="0.25"/>
    <row r="3679" customFormat="1" x14ac:dyDescent="0.25"/>
    <row r="3680" s="29" customFormat="1" x14ac:dyDescent="0.25"/>
    <row r="3681" s="15" customFormat="1" x14ac:dyDescent="0.25"/>
    <row r="3682" customFormat="1" x14ac:dyDescent="0.25"/>
    <row r="3683" s="29" customFormat="1" x14ac:dyDescent="0.25"/>
    <row r="3684" s="15" customFormat="1" x14ac:dyDescent="0.25"/>
    <row r="3685" customFormat="1" x14ac:dyDescent="0.25"/>
    <row r="3686" s="29" customFormat="1" x14ac:dyDescent="0.25"/>
    <row r="3687" s="15" customFormat="1" x14ac:dyDescent="0.25"/>
    <row r="3688" customFormat="1" x14ac:dyDescent="0.25"/>
    <row r="3689" s="29" customFormat="1" x14ac:dyDescent="0.25"/>
    <row r="3690" s="15" customFormat="1" x14ac:dyDescent="0.25"/>
    <row r="3691" customFormat="1" x14ac:dyDescent="0.25"/>
    <row r="3692" s="29" customFormat="1" x14ac:dyDescent="0.25"/>
    <row r="3693" s="15" customFormat="1" x14ac:dyDescent="0.25"/>
    <row r="3694" customFormat="1" x14ac:dyDescent="0.25"/>
    <row r="3695" s="68" customFormat="1" x14ac:dyDescent="0.25"/>
    <row r="3696" s="68" customFormat="1" x14ac:dyDescent="0.25"/>
    <row r="3697" spans="1:2" s="68" customFormat="1" x14ac:dyDescent="0.25"/>
    <row r="3698" spans="1:2" customFormat="1" x14ac:dyDescent="0.25"/>
    <row r="3699" spans="1:2" customFormat="1" x14ac:dyDescent="0.25">
      <c r="A3699" s="65"/>
    </row>
    <row r="3700" spans="1:2" customFormat="1" x14ac:dyDescent="0.25">
      <c r="A3700" s="67"/>
    </row>
    <row r="3701" spans="1:2" customFormat="1" x14ac:dyDescent="0.25"/>
    <row r="3702" spans="1:2" customFormat="1" x14ac:dyDescent="0.25"/>
    <row r="3703" spans="1:2" s="1" customFormat="1" x14ac:dyDescent="0.25">
      <c r="A3703"/>
    </row>
    <row r="3704" spans="1:2" customFormat="1" x14ac:dyDescent="0.25"/>
    <row r="3705" spans="1:2" customFormat="1" x14ac:dyDescent="0.25">
      <c r="B3705" s="29"/>
    </row>
    <row r="3706" spans="1:2" s="29" customFormat="1" x14ac:dyDescent="0.25"/>
    <row r="3707" spans="1:2" s="29" customFormat="1" x14ac:dyDescent="0.25"/>
    <row r="3708" spans="1:2" s="15" customFormat="1" x14ac:dyDescent="0.25"/>
    <row r="3709" spans="1:2" customFormat="1" x14ac:dyDescent="0.25"/>
    <row r="3710" spans="1:2" s="29" customFormat="1" x14ac:dyDescent="0.25"/>
    <row r="3711" spans="1:2" s="15" customFormat="1" x14ac:dyDescent="0.25"/>
    <row r="3712" spans="1:2" customFormat="1" x14ac:dyDescent="0.25"/>
    <row r="3713" s="29" customFormat="1" x14ac:dyDescent="0.25"/>
    <row r="3714" s="15" customFormat="1" x14ac:dyDescent="0.25"/>
    <row r="3715" customFormat="1" x14ac:dyDescent="0.25"/>
    <row r="3716" s="29" customFormat="1" x14ac:dyDescent="0.25"/>
    <row r="3717" s="15" customFormat="1" x14ac:dyDescent="0.25"/>
    <row r="3718" customFormat="1" x14ac:dyDescent="0.25"/>
    <row r="3719" s="29" customFormat="1" x14ac:dyDescent="0.25"/>
    <row r="3720" s="15" customFormat="1" x14ac:dyDescent="0.25"/>
    <row r="3721" customFormat="1" x14ac:dyDescent="0.25"/>
    <row r="3722" s="29" customFormat="1" x14ac:dyDescent="0.25"/>
    <row r="3723" s="15" customFormat="1" x14ac:dyDescent="0.25"/>
    <row r="3724" customFormat="1" x14ac:dyDescent="0.25"/>
    <row r="3725" s="29" customFormat="1" x14ac:dyDescent="0.25"/>
    <row r="3726" s="15" customFormat="1" x14ac:dyDescent="0.25"/>
    <row r="3727" customFormat="1" x14ac:dyDescent="0.25"/>
    <row r="3728" s="29" customFormat="1" x14ac:dyDescent="0.25"/>
    <row r="3729" s="15" customFormat="1" x14ac:dyDescent="0.25"/>
    <row r="3730" customFormat="1" x14ac:dyDescent="0.25"/>
    <row r="3731" s="29" customFormat="1" x14ac:dyDescent="0.25"/>
    <row r="3732" s="15" customFormat="1" x14ac:dyDescent="0.25"/>
    <row r="3733" customFormat="1" x14ac:dyDescent="0.25"/>
    <row r="3734" s="29" customFormat="1" x14ac:dyDescent="0.25"/>
    <row r="3735" s="15" customFormat="1" x14ac:dyDescent="0.25"/>
    <row r="3736" customFormat="1" x14ac:dyDescent="0.25"/>
    <row r="3737" s="29" customFormat="1" x14ac:dyDescent="0.25"/>
    <row r="3738" s="15" customFormat="1" x14ac:dyDescent="0.25"/>
    <row r="3739" customFormat="1" x14ac:dyDescent="0.25"/>
    <row r="3740" s="29" customFormat="1" x14ac:dyDescent="0.25"/>
    <row r="3741" s="15" customFormat="1" x14ac:dyDescent="0.25"/>
    <row r="3742" customFormat="1" x14ac:dyDescent="0.25"/>
    <row r="3743" s="29" customFormat="1" x14ac:dyDescent="0.25"/>
    <row r="3744" s="15" customFormat="1" x14ac:dyDescent="0.25"/>
    <row r="3745" spans="1:2" customFormat="1" x14ac:dyDescent="0.25"/>
    <row r="3746" spans="1:2" s="68" customFormat="1" x14ac:dyDescent="0.25"/>
    <row r="3747" spans="1:2" s="68" customFormat="1" x14ac:dyDescent="0.25"/>
    <row r="3748" spans="1:2" s="68" customFormat="1" x14ac:dyDescent="0.25"/>
    <row r="3749" spans="1:2" customFormat="1" x14ac:dyDescent="0.25"/>
    <row r="3750" spans="1:2" customFormat="1" x14ac:dyDescent="0.25">
      <c r="A3750" s="65"/>
    </row>
    <row r="3751" spans="1:2" customFormat="1" x14ac:dyDescent="0.25">
      <c r="A3751" s="67"/>
    </row>
    <row r="3752" spans="1:2" customFormat="1" x14ac:dyDescent="0.25"/>
    <row r="3753" spans="1:2" customFormat="1" x14ac:dyDescent="0.25"/>
    <row r="3754" spans="1:2" s="1" customFormat="1" x14ac:dyDescent="0.25">
      <c r="A3754"/>
    </row>
    <row r="3755" spans="1:2" customFormat="1" x14ac:dyDescent="0.25"/>
    <row r="3756" spans="1:2" customFormat="1" x14ac:dyDescent="0.25">
      <c r="B3756" s="29"/>
    </row>
    <row r="3757" spans="1:2" s="29" customFormat="1" x14ac:dyDescent="0.25"/>
    <row r="3758" spans="1:2" s="29" customFormat="1" x14ac:dyDescent="0.25"/>
    <row r="3759" spans="1:2" s="15" customFormat="1" x14ac:dyDescent="0.25"/>
    <row r="3760" spans="1:2" customFormat="1" x14ac:dyDescent="0.25"/>
    <row r="3761" s="29" customFormat="1" x14ac:dyDescent="0.25"/>
    <row r="3762" s="15" customFormat="1" x14ac:dyDescent="0.25"/>
    <row r="3763" customFormat="1" x14ac:dyDescent="0.25"/>
    <row r="3764" s="29" customFormat="1" x14ac:dyDescent="0.25"/>
    <row r="3765" s="15" customFormat="1" x14ac:dyDescent="0.25"/>
    <row r="3766" customFormat="1" x14ac:dyDescent="0.25"/>
    <row r="3767" s="29" customFormat="1" x14ac:dyDescent="0.25"/>
    <row r="3768" s="15" customFormat="1" x14ac:dyDescent="0.25"/>
    <row r="3769" customFormat="1" x14ac:dyDescent="0.25"/>
    <row r="3770" s="29" customFormat="1" x14ac:dyDescent="0.25"/>
    <row r="3771" s="15" customFormat="1" x14ac:dyDescent="0.25"/>
    <row r="3772" customFormat="1" x14ac:dyDescent="0.25"/>
    <row r="3773" s="29" customFormat="1" x14ac:dyDescent="0.25"/>
    <row r="3774" s="15" customFormat="1" x14ac:dyDescent="0.25"/>
    <row r="3775" customFormat="1" x14ac:dyDescent="0.25"/>
    <row r="3776" s="29" customFormat="1" x14ac:dyDescent="0.25"/>
    <row r="3777" s="15" customFormat="1" x14ac:dyDescent="0.25"/>
    <row r="3778" customFormat="1" x14ac:dyDescent="0.25"/>
    <row r="3779" s="29" customFormat="1" x14ac:dyDescent="0.25"/>
    <row r="3780" s="15" customFormat="1" x14ac:dyDescent="0.25"/>
    <row r="3781" customFormat="1" x14ac:dyDescent="0.25"/>
    <row r="3782" s="29" customFormat="1" x14ac:dyDescent="0.25"/>
    <row r="3783" s="15" customFormat="1" x14ac:dyDescent="0.25"/>
    <row r="3784" customFormat="1" x14ac:dyDescent="0.25"/>
    <row r="3785" s="29" customFormat="1" x14ac:dyDescent="0.25"/>
    <row r="3786" s="15" customFormat="1" x14ac:dyDescent="0.25"/>
    <row r="3787" customFormat="1" x14ac:dyDescent="0.25"/>
    <row r="3788" s="29" customFormat="1" x14ac:dyDescent="0.25"/>
    <row r="3789" s="15" customFormat="1" x14ac:dyDescent="0.25"/>
    <row r="3790" customFormat="1" x14ac:dyDescent="0.25"/>
    <row r="3791" s="29" customFormat="1" x14ac:dyDescent="0.25"/>
    <row r="3792" s="15" customFormat="1" x14ac:dyDescent="0.25"/>
    <row r="3793" spans="1:2" customFormat="1" x14ac:dyDescent="0.25"/>
    <row r="3794" spans="1:2" s="29" customFormat="1" x14ac:dyDescent="0.25"/>
    <row r="3795" spans="1:2" s="15" customFormat="1" x14ac:dyDescent="0.25"/>
    <row r="3796" spans="1:2" customFormat="1" x14ac:dyDescent="0.25"/>
    <row r="3797" spans="1:2" s="68" customFormat="1" x14ac:dyDescent="0.25"/>
    <row r="3798" spans="1:2" s="68" customFormat="1" x14ac:dyDescent="0.25"/>
    <row r="3799" spans="1:2" s="68" customFormat="1" x14ac:dyDescent="0.25"/>
    <row r="3800" spans="1:2" customFormat="1" x14ac:dyDescent="0.25"/>
    <row r="3801" spans="1:2" customFormat="1" x14ac:dyDescent="0.25">
      <c r="A3801" s="65"/>
    </row>
    <row r="3802" spans="1:2" customFormat="1" x14ac:dyDescent="0.25">
      <c r="A3802" s="67"/>
    </row>
    <row r="3803" spans="1:2" customFormat="1" x14ac:dyDescent="0.25"/>
    <row r="3804" spans="1:2" customFormat="1" x14ac:dyDescent="0.25"/>
    <row r="3805" spans="1:2" s="1" customFormat="1" x14ac:dyDescent="0.25">
      <c r="A3805"/>
    </row>
    <row r="3806" spans="1:2" s="1" customFormat="1" x14ac:dyDescent="0.25">
      <c r="A3806"/>
    </row>
    <row r="3807" spans="1:2" customFormat="1" x14ac:dyDescent="0.25"/>
    <row r="3808" spans="1:2" customFormat="1" x14ac:dyDescent="0.25">
      <c r="B3808" s="29"/>
    </row>
    <row r="3809" s="29" customFormat="1" x14ac:dyDescent="0.25"/>
    <row r="3810" s="29" customFormat="1" x14ac:dyDescent="0.25"/>
    <row r="3811" s="15" customFormat="1" x14ac:dyDescent="0.25"/>
    <row r="3812" customFormat="1" x14ac:dyDescent="0.25"/>
    <row r="3813" s="29" customFormat="1" x14ac:dyDescent="0.25"/>
    <row r="3814" s="15" customFormat="1" x14ac:dyDescent="0.25"/>
    <row r="3815" customFormat="1" x14ac:dyDescent="0.25"/>
    <row r="3816" s="29" customFormat="1" x14ac:dyDescent="0.25"/>
    <row r="3817" s="15" customFormat="1" x14ac:dyDescent="0.25"/>
    <row r="3818" customFormat="1" x14ac:dyDescent="0.25"/>
    <row r="3819" s="29" customFormat="1" x14ac:dyDescent="0.25"/>
    <row r="3820" s="15" customFormat="1" x14ac:dyDescent="0.25"/>
    <row r="3821" customFormat="1" x14ac:dyDescent="0.25"/>
    <row r="3822" s="29" customFormat="1" x14ac:dyDescent="0.25"/>
    <row r="3823" s="15" customFormat="1" x14ac:dyDescent="0.25"/>
    <row r="3824" customFormat="1" x14ac:dyDescent="0.25"/>
    <row r="3825" spans="1:1" s="29" customFormat="1" x14ac:dyDescent="0.25"/>
    <row r="3826" spans="1:1" s="15" customFormat="1" x14ac:dyDescent="0.25"/>
    <row r="3827" spans="1:1" customFormat="1" x14ac:dyDescent="0.25"/>
    <row r="3828" spans="1:1" s="29" customFormat="1" x14ac:dyDescent="0.25"/>
    <row r="3829" spans="1:1" s="15" customFormat="1" x14ac:dyDescent="0.25"/>
    <row r="3830" spans="1:1" customFormat="1" x14ac:dyDescent="0.25"/>
    <row r="3831" spans="1:1" s="29" customFormat="1" x14ac:dyDescent="0.25"/>
    <row r="3832" spans="1:1" s="15" customFormat="1" x14ac:dyDescent="0.25"/>
    <row r="3833" spans="1:1" customFormat="1" x14ac:dyDescent="0.25"/>
    <row r="3834" spans="1:1" s="68" customFormat="1" x14ac:dyDescent="0.25"/>
    <row r="3835" spans="1:1" customFormat="1" x14ac:dyDescent="0.25"/>
    <row r="3836" spans="1:1" s="68" customFormat="1" x14ac:dyDescent="0.25"/>
    <row r="3837" spans="1:1" s="68" customFormat="1" x14ac:dyDescent="0.25"/>
    <row r="3838" spans="1:1" customFormat="1" x14ac:dyDescent="0.25">
      <c r="A3838" s="66"/>
    </row>
    <row r="3839" spans="1:1" customFormat="1" x14ac:dyDescent="0.25"/>
    <row r="3840" spans="1:1" customFormat="1" x14ac:dyDescent="0.25">
      <c r="A3840" s="65"/>
    </row>
    <row r="3841" spans="1:2" customFormat="1" x14ac:dyDescent="0.25">
      <c r="A3841" s="67"/>
    </row>
    <row r="3842" spans="1:2" customFormat="1" x14ac:dyDescent="0.25"/>
    <row r="3843" spans="1:2" customFormat="1" x14ac:dyDescent="0.25"/>
    <row r="3844" spans="1:2" s="1" customFormat="1" x14ac:dyDescent="0.25">
      <c r="A3844"/>
    </row>
    <row r="3845" spans="1:2" s="1" customFormat="1" x14ac:dyDescent="0.25">
      <c r="A3845"/>
    </row>
    <row r="3846" spans="1:2" customFormat="1" x14ac:dyDescent="0.25"/>
    <row r="3847" spans="1:2" customFormat="1" x14ac:dyDescent="0.25">
      <c r="B3847" s="29"/>
    </row>
    <row r="3848" spans="1:2" s="29" customFormat="1" x14ac:dyDescent="0.25"/>
    <row r="3849" spans="1:2" s="29" customFormat="1" x14ac:dyDescent="0.25"/>
    <row r="3850" spans="1:2" s="15" customFormat="1" x14ac:dyDescent="0.25"/>
    <row r="3851" spans="1:2" customFormat="1" x14ac:dyDescent="0.25"/>
    <row r="3852" spans="1:2" s="29" customFormat="1" x14ac:dyDescent="0.25"/>
    <row r="3853" spans="1:2" s="15" customFormat="1" x14ac:dyDescent="0.25"/>
    <row r="3854" spans="1:2" customFormat="1" x14ac:dyDescent="0.25"/>
    <row r="3855" spans="1:2" s="29" customFormat="1" x14ac:dyDescent="0.25"/>
    <row r="3856" spans="1:2" s="15" customFormat="1" x14ac:dyDescent="0.25"/>
    <row r="3857" customFormat="1" x14ac:dyDescent="0.25"/>
    <row r="3858" s="29" customFormat="1" x14ac:dyDescent="0.25"/>
    <row r="3859" s="15" customFormat="1" x14ac:dyDescent="0.25"/>
    <row r="3860" customFormat="1" x14ac:dyDescent="0.25"/>
    <row r="3861" s="29" customFormat="1" x14ac:dyDescent="0.25"/>
    <row r="3862" s="15" customFormat="1" x14ac:dyDescent="0.25"/>
    <row r="3863" customFormat="1" x14ac:dyDescent="0.25"/>
    <row r="3864" s="29" customFormat="1" x14ac:dyDescent="0.25"/>
    <row r="3865" s="15" customFormat="1" x14ac:dyDescent="0.25"/>
    <row r="3866" customFormat="1" x14ac:dyDescent="0.25"/>
    <row r="3867" s="29" customFormat="1" x14ac:dyDescent="0.25"/>
    <row r="3868" s="15" customFormat="1" x14ac:dyDescent="0.25"/>
    <row r="3869" customFormat="1" x14ac:dyDescent="0.25"/>
    <row r="3870" s="29" customFormat="1" x14ac:dyDescent="0.25"/>
    <row r="3871" s="15" customFormat="1" x14ac:dyDescent="0.25"/>
    <row r="3872" customFormat="1" x14ac:dyDescent="0.25"/>
    <row r="3873" s="29" customFormat="1" x14ac:dyDescent="0.25"/>
    <row r="3874" s="15" customFormat="1" x14ac:dyDescent="0.25"/>
    <row r="3875" customFormat="1" x14ac:dyDescent="0.25"/>
    <row r="3876" s="29" customFormat="1" x14ac:dyDescent="0.25"/>
    <row r="3877" s="15" customFormat="1" x14ac:dyDescent="0.25"/>
    <row r="3878" customFormat="1" x14ac:dyDescent="0.25"/>
    <row r="3879" s="29" customFormat="1" x14ac:dyDescent="0.25"/>
    <row r="3880" s="15" customFormat="1" x14ac:dyDescent="0.25"/>
    <row r="3881" customFormat="1" x14ac:dyDescent="0.25"/>
    <row r="3882" s="29" customFormat="1" x14ac:dyDescent="0.25"/>
    <row r="3883" s="15" customFormat="1" x14ac:dyDescent="0.25"/>
    <row r="3884" customFormat="1" x14ac:dyDescent="0.25"/>
    <row r="3885" s="29" customFormat="1" x14ac:dyDescent="0.25"/>
    <row r="3886" s="15" customFormat="1" x14ac:dyDescent="0.25"/>
    <row r="3887" customFormat="1" x14ac:dyDescent="0.25"/>
    <row r="3888" s="29" customFormat="1" x14ac:dyDescent="0.25"/>
    <row r="3889" s="15" customFormat="1" x14ac:dyDescent="0.25"/>
    <row r="3890" customFormat="1" x14ac:dyDescent="0.25"/>
    <row r="3891" s="29" customFormat="1" x14ac:dyDescent="0.25"/>
    <row r="3892" s="15" customFormat="1" x14ac:dyDescent="0.25"/>
    <row r="3893" customFormat="1" x14ac:dyDescent="0.25"/>
    <row r="3894" s="29" customFormat="1" x14ac:dyDescent="0.25"/>
    <row r="3895" s="15" customFormat="1" x14ac:dyDescent="0.25"/>
    <row r="3896" customFormat="1" x14ac:dyDescent="0.25"/>
    <row r="3897" s="29" customFormat="1" x14ac:dyDescent="0.25"/>
    <row r="3898" s="15" customFormat="1" x14ac:dyDescent="0.25"/>
    <row r="3899" customFormat="1" x14ac:dyDescent="0.25"/>
    <row r="3900" s="29" customFormat="1" x14ac:dyDescent="0.25"/>
    <row r="3901" s="15" customFormat="1" x14ac:dyDescent="0.25"/>
    <row r="3902" customFormat="1" x14ac:dyDescent="0.25"/>
    <row r="3903" s="68" customFormat="1" x14ac:dyDescent="0.25"/>
    <row r="3904" customFormat="1" x14ac:dyDescent="0.25"/>
    <row r="3905" spans="1:2" s="68" customFormat="1" x14ac:dyDescent="0.25"/>
    <row r="3906" spans="1:2" s="68" customFormat="1" x14ac:dyDescent="0.25"/>
    <row r="3907" spans="1:2" customFormat="1" x14ac:dyDescent="0.25">
      <c r="A3907" s="66"/>
    </row>
    <row r="3908" spans="1:2" customFormat="1" x14ac:dyDescent="0.25"/>
    <row r="3909" spans="1:2" customFormat="1" x14ac:dyDescent="0.25">
      <c r="A3909" s="65"/>
    </row>
    <row r="3910" spans="1:2" customFormat="1" x14ac:dyDescent="0.25">
      <c r="A3910" s="67"/>
    </row>
    <row r="3911" spans="1:2" customFormat="1" x14ac:dyDescent="0.25"/>
    <row r="3912" spans="1:2" customFormat="1" x14ac:dyDescent="0.25"/>
    <row r="3913" spans="1:2" s="1" customFormat="1" x14ac:dyDescent="0.25">
      <c r="A3913"/>
    </row>
    <row r="3914" spans="1:2" s="1" customFormat="1" x14ac:dyDescent="0.25">
      <c r="A3914"/>
    </row>
    <row r="3915" spans="1:2" customFormat="1" x14ac:dyDescent="0.25"/>
    <row r="3916" spans="1:2" customFormat="1" x14ac:dyDescent="0.25">
      <c r="B3916" s="29"/>
    </row>
    <row r="3917" spans="1:2" s="29" customFormat="1" x14ac:dyDescent="0.25"/>
    <row r="3918" spans="1:2" s="29" customFormat="1" x14ac:dyDescent="0.25"/>
    <row r="3919" spans="1:2" s="15" customFormat="1" x14ac:dyDescent="0.25"/>
    <row r="3920" spans="1:2" customFormat="1" x14ac:dyDescent="0.25"/>
    <row r="3921" s="29" customFormat="1" x14ac:dyDescent="0.25"/>
    <row r="3922" s="15" customFormat="1" x14ac:dyDescent="0.25"/>
    <row r="3923" customFormat="1" x14ac:dyDescent="0.25"/>
    <row r="3924" s="29" customFormat="1" x14ac:dyDescent="0.25"/>
    <row r="3925" s="15" customFormat="1" x14ac:dyDescent="0.25"/>
    <row r="3926" customFormat="1" x14ac:dyDescent="0.25"/>
    <row r="3927" s="29" customFormat="1" x14ac:dyDescent="0.25"/>
    <row r="3928" s="15" customFormat="1" x14ac:dyDescent="0.25"/>
    <row r="3929" customFormat="1" x14ac:dyDescent="0.25"/>
    <row r="3930" s="29" customFormat="1" x14ac:dyDescent="0.25"/>
    <row r="3931" s="15" customFormat="1" x14ac:dyDescent="0.25"/>
    <row r="3932" customFormat="1" x14ac:dyDescent="0.25"/>
    <row r="3933" s="29" customFormat="1" x14ac:dyDescent="0.25"/>
    <row r="3934" s="15" customFormat="1" x14ac:dyDescent="0.25"/>
    <row r="3935" customFormat="1" x14ac:dyDescent="0.25"/>
    <row r="3936" s="29" customFormat="1" x14ac:dyDescent="0.25"/>
    <row r="3937" s="15" customFormat="1" x14ac:dyDescent="0.25"/>
    <row r="3938" customFormat="1" x14ac:dyDescent="0.25"/>
    <row r="3939" s="29" customFormat="1" x14ac:dyDescent="0.25"/>
    <row r="3940" s="15" customFormat="1" x14ac:dyDescent="0.25"/>
    <row r="3941" customFormat="1" x14ac:dyDescent="0.25"/>
    <row r="3942" s="29" customFormat="1" x14ac:dyDescent="0.25"/>
    <row r="3943" s="15" customFormat="1" x14ac:dyDescent="0.25"/>
    <row r="3944" customFormat="1" x14ac:dyDescent="0.25"/>
    <row r="3945" s="29" customFormat="1" x14ac:dyDescent="0.25"/>
    <row r="3946" s="15" customFormat="1" x14ac:dyDescent="0.25"/>
    <row r="3947" customFormat="1" x14ac:dyDescent="0.25"/>
    <row r="3948" s="29" customFormat="1" x14ac:dyDescent="0.25"/>
    <row r="3949" s="15" customFormat="1" x14ac:dyDescent="0.25"/>
    <row r="3950" customFormat="1" x14ac:dyDescent="0.25"/>
    <row r="3951" s="29" customFormat="1" x14ac:dyDescent="0.25"/>
    <row r="3952" s="15" customFormat="1" x14ac:dyDescent="0.25"/>
    <row r="3953" spans="1:1" customFormat="1" x14ac:dyDescent="0.25"/>
    <row r="3954" spans="1:1" s="29" customFormat="1" x14ac:dyDescent="0.25"/>
    <row r="3955" spans="1:1" s="15" customFormat="1" x14ac:dyDescent="0.25"/>
    <row r="3956" spans="1:1" customFormat="1" x14ac:dyDescent="0.25"/>
    <row r="3957" spans="1:1" s="68" customFormat="1" x14ac:dyDescent="0.25"/>
    <row r="3958" spans="1:1" customFormat="1" x14ac:dyDescent="0.25"/>
    <row r="3959" spans="1:1" s="68" customFormat="1" x14ac:dyDescent="0.25"/>
    <row r="3960" spans="1:1" s="68" customFormat="1" x14ac:dyDescent="0.25"/>
    <row r="3961" spans="1:1" customFormat="1" x14ac:dyDescent="0.25">
      <c r="A3961" s="66"/>
    </row>
    <row r="3962" spans="1:1" customFormat="1" x14ac:dyDescent="0.25"/>
    <row r="3963" spans="1:1" customFormat="1" x14ac:dyDescent="0.25">
      <c r="A3963" s="65"/>
    </row>
    <row r="3964" spans="1:1" customFormat="1" x14ac:dyDescent="0.25">
      <c r="A3964" s="67"/>
    </row>
    <row r="3965" spans="1:1" customFormat="1" x14ac:dyDescent="0.25"/>
    <row r="3966" spans="1:1" customFormat="1" x14ac:dyDescent="0.25"/>
    <row r="3967" spans="1:1" s="1" customFormat="1" x14ac:dyDescent="0.25">
      <c r="A3967"/>
    </row>
    <row r="3968" spans="1:1" s="1" customFormat="1" x14ac:dyDescent="0.25">
      <c r="A3968"/>
    </row>
    <row r="3969" spans="2:2" customFormat="1" x14ac:dyDescent="0.25"/>
    <row r="3970" spans="2:2" customFormat="1" x14ac:dyDescent="0.25">
      <c r="B3970" s="29"/>
    </row>
    <row r="3971" spans="2:2" s="29" customFormat="1" x14ac:dyDescent="0.25"/>
    <row r="3972" spans="2:2" s="29" customFormat="1" x14ac:dyDescent="0.25"/>
    <row r="3973" spans="2:2" s="15" customFormat="1" x14ac:dyDescent="0.25"/>
    <row r="3974" spans="2:2" customFormat="1" x14ac:dyDescent="0.25"/>
    <row r="3975" spans="2:2" s="29" customFormat="1" x14ac:dyDescent="0.25"/>
    <row r="3976" spans="2:2" s="15" customFormat="1" x14ac:dyDescent="0.25"/>
    <row r="3977" spans="2:2" customFormat="1" x14ac:dyDescent="0.25"/>
    <row r="3978" spans="2:2" s="29" customFormat="1" x14ac:dyDescent="0.25"/>
    <row r="3979" spans="2:2" s="15" customFormat="1" x14ac:dyDescent="0.25"/>
    <row r="3980" spans="2:2" customFormat="1" x14ac:dyDescent="0.25"/>
    <row r="3981" spans="2:2" s="29" customFormat="1" x14ac:dyDescent="0.25"/>
    <row r="3982" spans="2:2" s="15" customFormat="1" x14ac:dyDescent="0.25"/>
    <row r="3983" spans="2:2" customFormat="1" x14ac:dyDescent="0.25"/>
    <row r="3984" spans="2:2" s="29" customFormat="1" x14ac:dyDescent="0.25"/>
    <row r="3985" spans="1:1" s="15" customFormat="1" x14ac:dyDescent="0.25"/>
    <row r="3986" spans="1:1" customFormat="1" x14ac:dyDescent="0.25"/>
    <row r="3987" spans="1:1" s="29" customFormat="1" x14ac:dyDescent="0.25"/>
    <row r="3988" spans="1:1" s="15" customFormat="1" x14ac:dyDescent="0.25"/>
    <row r="3989" spans="1:1" customFormat="1" x14ac:dyDescent="0.25"/>
    <row r="3990" spans="1:1" s="29" customFormat="1" x14ac:dyDescent="0.25"/>
    <row r="3991" spans="1:1" s="15" customFormat="1" x14ac:dyDescent="0.25"/>
    <row r="3992" spans="1:1" customFormat="1" x14ac:dyDescent="0.25"/>
    <row r="3993" spans="1:1" s="29" customFormat="1" x14ac:dyDescent="0.25"/>
    <row r="3994" spans="1:1" s="15" customFormat="1" x14ac:dyDescent="0.25"/>
    <row r="3995" spans="1:1" customFormat="1" x14ac:dyDescent="0.25"/>
    <row r="3996" spans="1:1" s="68" customFormat="1" x14ac:dyDescent="0.25"/>
    <row r="3997" spans="1:1" customFormat="1" x14ac:dyDescent="0.25"/>
    <row r="3998" spans="1:1" s="68" customFormat="1" x14ac:dyDescent="0.25"/>
    <row r="3999" spans="1:1" s="68" customFormat="1" x14ac:dyDescent="0.25"/>
    <row r="4000" spans="1:1" customFormat="1" x14ac:dyDescent="0.25">
      <c r="A4000" s="66"/>
    </row>
    <row r="4001" spans="1:2" customFormat="1" x14ac:dyDescent="0.25"/>
    <row r="4002" spans="1:2" customFormat="1" x14ac:dyDescent="0.25">
      <c r="A4002" s="65"/>
    </row>
    <row r="4003" spans="1:2" customFormat="1" x14ac:dyDescent="0.25">
      <c r="A4003" s="67"/>
    </row>
    <row r="4004" spans="1:2" customFormat="1" x14ac:dyDescent="0.25"/>
    <row r="4005" spans="1:2" customFormat="1" x14ac:dyDescent="0.25"/>
    <row r="4006" spans="1:2" s="1" customFormat="1" x14ac:dyDescent="0.25">
      <c r="A4006"/>
    </row>
    <row r="4007" spans="1:2" s="1" customFormat="1" x14ac:dyDescent="0.25">
      <c r="A4007"/>
    </row>
    <row r="4008" spans="1:2" customFormat="1" x14ac:dyDescent="0.25"/>
    <row r="4009" spans="1:2" customFormat="1" x14ac:dyDescent="0.25">
      <c r="B4009" s="29"/>
    </row>
    <row r="4010" spans="1:2" s="29" customFormat="1" x14ac:dyDescent="0.25"/>
    <row r="4011" spans="1:2" s="29" customFormat="1" x14ac:dyDescent="0.25"/>
    <row r="4012" spans="1:2" s="15" customFormat="1" x14ac:dyDescent="0.25"/>
    <row r="4013" spans="1:2" customFormat="1" x14ac:dyDescent="0.25"/>
    <row r="4014" spans="1:2" s="29" customFormat="1" x14ac:dyDescent="0.25"/>
    <row r="4015" spans="1:2" s="15" customFormat="1" x14ac:dyDescent="0.25"/>
    <row r="4016" spans="1:2" customFormat="1" x14ac:dyDescent="0.25"/>
    <row r="4017" s="29" customFormat="1" x14ac:dyDescent="0.25"/>
    <row r="4018" s="15" customFormat="1" x14ac:dyDescent="0.25"/>
    <row r="4019" customFormat="1" x14ac:dyDescent="0.25"/>
    <row r="4020" s="29" customFormat="1" x14ac:dyDescent="0.25"/>
    <row r="4021" s="15" customFormat="1" x14ac:dyDescent="0.25"/>
    <row r="4022" customFormat="1" x14ac:dyDescent="0.25"/>
    <row r="4023" s="29" customFormat="1" x14ac:dyDescent="0.25"/>
    <row r="4024" s="15" customFormat="1" x14ac:dyDescent="0.25"/>
    <row r="4025" customFormat="1" x14ac:dyDescent="0.25"/>
    <row r="4026" s="29" customFormat="1" x14ac:dyDescent="0.25"/>
    <row r="4027" s="15" customFormat="1" x14ac:dyDescent="0.25"/>
    <row r="4028" customFormat="1" x14ac:dyDescent="0.25"/>
    <row r="4029" s="29" customFormat="1" x14ac:dyDescent="0.25"/>
    <row r="4030" s="15" customFormat="1" x14ac:dyDescent="0.25"/>
    <row r="4031" customFormat="1" x14ac:dyDescent="0.25"/>
    <row r="4032" s="29" customFormat="1" x14ac:dyDescent="0.25"/>
    <row r="4033" spans="1:2" s="15" customFormat="1" x14ac:dyDescent="0.25"/>
    <row r="4034" spans="1:2" customFormat="1" x14ac:dyDescent="0.25"/>
    <row r="4035" spans="1:2" s="68" customFormat="1" x14ac:dyDescent="0.25"/>
    <row r="4036" spans="1:2" customFormat="1" x14ac:dyDescent="0.25"/>
    <row r="4037" spans="1:2" s="68" customFormat="1" x14ac:dyDescent="0.25"/>
    <row r="4038" spans="1:2" s="68" customFormat="1" x14ac:dyDescent="0.25"/>
    <row r="4039" spans="1:2" customFormat="1" x14ac:dyDescent="0.25">
      <c r="A4039" s="66"/>
    </row>
    <row r="4040" spans="1:2" customFormat="1" x14ac:dyDescent="0.25"/>
    <row r="4041" spans="1:2" customFormat="1" x14ac:dyDescent="0.25">
      <c r="A4041" s="65"/>
    </row>
    <row r="4042" spans="1:2" customFormat="1" x14ac:dyDescent="0.25">
      <c r="A4042" s="67"/>
    </row>
    <row r="4043" spans="1:2" customFormat="1" x14ac:dyDescent="0.25"/>
    <row r="4044" spans="1:2" customFormat="1" x14ac:dyDescent="0.25"/>
    <row r="4045" spans="1:2" s="1" customFormat="1" x14ac:dyDescent="0.25">
      <c r="A4045"/>
    </row>
    <row r="4046" spans="1:2" s="1" customFormat="1" x14ac:dyDescent="0.25">
      <c r="A4046"/>
    </row>
    <row r="4047" spans="1:2" customFormat="1" x14ac:dyDescent="0.25"/>
    <row r="4048" spans="1:2" customFormat="1" x14ac:dyDescent="0.25">
      <c r="B4048" s="29"/>
    </row>
    <row r="4049" s="29" customFormat="1" x14ac:dyDescent="0.25"/>
    <row r="4050" s="29" customFormat="1" x14ac:dyDescent="0.25"/>
    <row r="4051" s="15" customFormat="1" x14ac:dyDescent="0.25"/>
    <row r="4052" customFormat="1" x14ac:dyDescent="0.25"/>
    <row r="4053" s="29" customFormat="1" x14ac:dyDescent="0.25"/>
    <row r="4054" s="15" customFormat="1" x14ac:dyDescent="0.25"/>
    <row r="4055" customFormat="1" x14ac:dyDescent="0.25"/>
    <row r="4056" s="29" customFormat="1" x14ac:dyDescent="0.25"/>
    <row r="4057" s="15" customFormat="1" x14ac:dyDescent="0.25"/>
    <row r="4058" customFormat="1" x14ac:dyDescent="0.25"/>
    <row r="4059" s="29" customFormat="1" x14ac:dyDescent="0.25"/>
    <row r="4060" s="15" customFormat="1" x14ac:dyDescent="0.25"/>
    <row r="4061" customFormat="1" x14ac:dyDescent="0.25"/>
    <row r="4062" s="29" customFormat="1" x14ac:dyDescent="0.25"/>
    <row r="4063" s="15" customFormat="1" x14ac:dyDescent="0.25"/>
    <row r="4064" customFormat="1" x14ac:dyDescent="0.25"/>
    <row r="4065" spans="1:1" s="29" customFormat="1" x14ac:dyDescent="0.25"/>
    <row r="4066" spans="1:1" s="15" customFormat="1" x14ac:dyDescent="0.25"/>
    <row r="4067" spans="1:1" customFormat="1" x14ac:dyDescent="0.25"/>
    <row r="4068" spans="1:1" s="29" customFormat="1" x14ac:dyDescent="0.25"/>
    <row r="4069" spans="1:1" s="15" customFormat="1" x14ac:dyDescent="0.25"/>
    <row r="4070" spans="1:1" customFormat="1" x14ac:dyDescent="0.25"/>
    <row r="4071" spans="1:1" s="29" customFormat="1" x14ac:dyDescent="0.25"/>
    <row r="4072" spans="1:1" s="15" customFormat="1" x14ac:dyDescent="0.25"/>
    <row r="4073" spans="1:1" customFormat="1" x14ac:dyDescent="0.25"/>
    <row r="4074" spans="1:1" s="68" customFormat="1" x14ac:dyDescent="0.25"/>
    <row r="4075" spans="1:1" customFormat="1" x14ac:dyDescent="0.25"/>
    <row r="4076" spans="1:1" s="68" customFormat="1" x14ac:dyDescent="0.25"/>
    <row r="4077" spans="1:1" s="68" customFormat="1" x14ac:dyDescent="0.25"/>
    <row r="4078" spans="1:1" customFormat="1" x14ac:dyDescent="0.25">
      <c r="A4078" s="66"/>
    </row>
    <row r="4079" spans="1:1" customFormat="1" x14ac:dyDescent="0.25"/>
    <row r="4080" spans="1:1" customFormat="1" x14ac:dyDescent="0.25">
      <c r="A4080" s="65"/>
    </row>
    <row r="4081" spans="1:2" customFormat="1" x14ac:dyDescent="0.25">
      <c r="A4081" s="67"/>
    </row>
    <row r="4082" spans="1:2" customFormat="1" x14ac:dyDescent="0.25"/>
    <row r="4083" spans="1:2" customFormat="1" x14ac:dyDescent="0.25"/>
    <row r="4084" spans="1:2" s="1" customFormat="1" x14ac:dyDescent="0.25">
      <c r="A4084"/>
    </row>
    <row r="4085" spans="1:2" customFormat="1" x14ac:dyDescent="0.25"/>
    <row r="4086" spans="1:2" customFormat="1" x14ac:dyDescent="0.25">
      <c r="B4086" s="29"/>
    </row>
    <row r="4087" spans="1:2" s="29" customFormat="1" x14ac:dyDescent="0.25"/>
    <row r="4088" spans="1:2" s="29" customFormat="1" x14ac:dyDescent="0.25"/>
    <row r="4089" spans="1:2" s="15" customFormat="1" x14ac:dyDescent="0.25"/>
    <row r="4090" spans="1:2" customFormat="1" x14ac:dyDescent="0.25"/>
    <row r="4091" spans="1:2" s="29" customFormat="1" x14ac:dyDescent="0.25"/>
    <row r="4092" spans="1:2" s="15" customFormat="1" x14ac:dyDescent="0.25"/>
    <row r="4093" spans="1:2" customFormat="1" x14ac:dyDescent="0.25"/>
    <row r="4094" spans="1:2" s="29" customFormat="1" x14ac:dyDescent="0.25"/>
    <row r="4095" spans="1:2" s="15" customFormat="1" x14ac:dyDescent="0.25"/>
    <row r="4096" spans="1:2" customFormat="1" x14ac:dyDescent="0.25"/>
    <row r="4097" s="29" customFormat="1" x14ac:dyDescent="0.25"/>
    <row r="4098" s="15" customFormat="1" x14ac:dyDescent="0.25"/>
    <row r="4099" customFormat="1" x14ac:dyDescent="0.25"/>
    <row r="4100" s="29" customFormat="1" x14ac:dyDescent="0.25"/>
    <row r="4101" s="15" customFormat="1" x14ac:dyDescent="0.25"/>
    <row r="4102" customFormat="1" x14ac:dyDescent="0.25"/>
    <row r="4103" s="29" customFormat="1" x14ac:dyDescent="0.25"/>
    <row r="4104" s="15" customFormat="1" x14ac:dyDescent="0.25"/>
    <row r="4105" customFormat="1" x14ac:dyDescent="0.25"/>
    <row r="4106" s="29" customFormat="1" x14ac:dyDescent="0.25"/>
    <row r="4107" s="15" customFormat="1" x14ac:dyDescent="0.25"/>
    <row r="4108" customFormat="1" x14ac:dyDescent="0.25"/>
    <row r="4109" s="29" customFormat="1" x14ac:dyDescent="0.25"/>
    <row r="4110" s="15" customFormat="1" x14ac:dyDescent="0.25"/>
    <row r="4111" customFormat="1" x14ac:dyDescent="0.25"/>
    <row r="4112" s="68" customFormat="1" x14ac:dyDescent="0.25"/>
    <row r="4113" spans="1:2" customFormat="1" x14ac:dyDescent="0.25"/>
    <row r="4114" spans="1:2" s="68" customFormat="1" x14ac:dyDescent="0.25"/>
    <row r="4115" spans="1:2" s="68" customFormat="1" x14ac:dyDescent="0.25"/>
    <row r="4116" spans="1:2" customFormat="1" x14ac:dyDescent="0.25">
      <c r="A4116" s="66"/>
    </row>
    <row r="4117" spans="1:2" customFormat="1" x14ac:dyDescent="0.25"/>
    <row r="4118" spans="1:2" customFormat="1" x14ac:dyDescent="0.25">
      <c r="A4118" s="65"/>
    </row>
    <row r="4119" spans="1:2" customFormat="1" x14ac:dyDescent="0.25">
      <c r="A4119" s="67"/>
    </row>
    <row r="4120" spans="1:2" customFormat="1" x14ac:dyDescent="0.25"/>
    <row r="4121" spans="1:2" customFormat="1" x14ac:dyDescent="0.25"/>
    <row r="4122" spans="1:2" s="1" customFormat="1" x14ac:dyDescent="0.25">
      <c r="A4122"/>
    </row>
    <row r="4123" spans="1:2" s="1" customFormat="1" x14ac:dyDescent="0.25">
      <c r="A4123"/>
    </row>
    <row r="4124" spans="1:2" customFormat="1" x14ac:dyDescent="0.25"/>
    <row r="4125" spans="1:2" customFormat="1" x14ac:dyDescent="0.25">
      <c r="B4125" s="29"/>
    </row>
    <row r="4126" spans="1:2" s="29" customFormat="1" x14ac:dyDescent="0.25"/>
    <row r="4127" spans="1:2" s="29" customFormat="1" x14ac:dyDescent="0.25"/>
    <row r="4128" spans="1:2" s="15" customFormat="1" x14ac:dyDescent="0.25"/>
    <row r="4129" customFormat="1" x14ac:dyDescent="0.25"/>
    <row r="4130" s="29" customFormat="1" x14ac:dyDescent="0.25"/>
    <row r="4131" s="15" customFormat="1" x14ac:dyDescent="0.25"/>
    <row r="4132" customFormat="1" x14ac:dyDescent="0.25"/>
    <row r="4133" s="29" customFormat="1" x14ac:dyDescent="0.25"/>
    <row r="4134" s="15" customFormat="1" x14ac:dyDescent="0.25"/>
    <row r="4135" customFormat="1" x14ac:dyDescent="0.25"/>
    <row r="4136" s="29" customFormat="1" x14ac:dyDescent="0.25"/>
    <row r="4137" s="15" customFormat="1" x14ac:dyDescent="0.25"/>
    <row r="4138" customFormat="1" x14ac:dyDescent="0.25"/>
    <row r="4139" s="29" customFormat="1" x14ac:dyDescent="0.25"/>
    <row r="4140" s="15" customFormat="1" x14ac:dyDescent="0.25"/>
    <row r="4141" customFormat="1" x14ac:dyDescent="0.25"/>
    <row r="4142" s="29" customFormat="1" x14ac:dyDescent="0.25"/>
    <row r="4143" s="15" customFormat="1" x14ac:dyDescent="0.25"/>
    <row r="4144" customFormat="1" x14ac:dyDescent="0.25"/>
    <row r="4145" spans="1:1" s="29" customFormat="1" x14ac:dyDescent="0.25"/>
    <row r="4146" spans="1:1" s="15" customFormat="1" x14ac:dyDescent="0.25"/>
    <row r="4147" spans="1:1" customFormat="1" x14ac:dyDescent="0.25"/>
    <row r="4148" spans="1:1" s="29" customFormat="1" x14ac:dyDescent="0.25"/>
    <row r="4149" spans="1:1" s="15" customFormat="1" x14ac:dyDescent="0.25"/>
    <row r="4150" spans="1:1" customFormat="1" x14ac:dyDescent="0.25"/>
    <row r="4151" spans="1:1" s="68" customFormat="1" x14ac:dyDescent="0.25"/>
    <row r="4152" spans="1:1" customFormat="1" x14ac:dyDescent="0.25"/>
    <row r="4153" spans="1:1" s="68" customFormat="1" x14ac:dyDescent="0.25"/>
    <row r="4154" spans="1:1" s="68" customFormat="1" x14ac:dyDescent="0.25"/>
    <row r="4155" spans="1:1" customFormat="1" x14ac:dyDescent="0.25">
      <c r="A4155" s="66"/>
    </row>
    <row r="4156" spans="1:1" customFormat="1" x14ac:dyDescent="0.25"/>
    <row r="4157" spans="1:1" customFormat="1" x14ac:dyDescent="0.25">
      <c r="A4157" s="65"/>
    </row>
    <row r="4158" spans="1:1" customFormat="1" x14ac:dyDescent="0.25">
      <c r="A4158" s="67"/>
    </row>
    <row r="4159" spans="1:1" customFormat="1" x14ac:dyDescent="0.25"/>
    <row r="4160" spans="1:1" customFormat="1" x14ac:dyDescent="0.25"/>
    <row r="4161" spans="1:2" s="1" customFormat="1" x14ac:dyDescent="0.25">
      <c r="A4161"/>
    </row>
    <row r="4162" spans="1:2" s="1" customFormat="1" x14ac:dyDescent="0.25">
      <c r="A4162"/>
    </row>
    <row r="4163" spans="1:2" customFormat="1" x14ac:dyDescent="0.25"/>
    <row r="4164" spans="1:2" customFormat="1" x14ac:dyDescent="0.25">
      <c r="B4164" s="29"/>
    </row>
    <row r="4165" spans="1:2" s="29" customFormat="1" x14ac:dyDescent="0.25"/>
    <row r="4166" spans="1:2" s="29" customFormat="1" x14ac:dyDescent="0.25"/>
    <row r="4167" spans="1:2" s="15" customFormat="1" x14ac:dyDescent="0.25"/>
    <row r="4168" spans="1:2" customFormat="1" x14ac:dyDescent="0.25"/>
    <row r="4169" spans="1:2" s="29" customFormat="1" x14ac:dyDescent="0.25"/>
    <row r="4170" spans="1:2" s="15" customFormat="1" x14ac:dyDescent="0.25"/>
    <row r="4171" spans="1:2" customFormat="1" x14ac:dyDescent="0.25"/>
    <row r="4172" spans="1:2" s="29" customFormat="1" x14ac:dyDescent="0.25"/>
    <row r="4173" spans="1:2" s="15" customFormat="1" x14ac:dyDescent="0.25"/>
    <row r="4174" spans="1:2" customFormat="1" x14ac:dyDescent="0.25"/>
    <row r="4175" spans="1:2" s="29" customFormat="1" x14ac:dyDescent="0.25"/>
    <row r="4176" spans="1:2" s="15" customFormat="1" x14ac:dyDescent="0.25"/>
    <row r="4177" customFormat="1" x14ac:dyDescent="0.25"/>
    <row r="4178" s="29" customFormat="1" x14ac:dyDescent="0.25"/>
    <row r="4179" s="15" customFormat="1" x14ac:dyDescent="0.25"/>
    <row r="4180" customFormat="1" x14ac:dyDescent="0.25"/>
    <row r="4181" s="29" customFormat="1" x14ac:dyDescent="0.25"/>
    <row r="4182" s="15" customFormat="1" x14ac:dyDescent="0.25"/>
    <row r="4183" customFormat="1" x14ac:dyDescent="0.25"/>
    <row r="4184" s="29" customFormat="1" x14ac:dyDescent="0.25"/>
    <row r="4185" s="15" customFormat="1" x14ac:dyDescent="0.25"/>
    <row r="4186" customFormat="1" x14ac:dyDescent="0.25"/>
    <row r="4187" s="29" customFormat="1" x14ac:dyDescent="0.25"/>
    <row r="4188" s="15" customFormat="1" x14ac:dyDescent="0.25"/>
    <row r="4189" customFormat="1" x14ac:dyDescent="0.25"/>
    <row r="4190" s="68" customFormat="1" x14ac:dyDescent="0.25"/>
    <row r="4191" customFormat="1" x14ac:dyDescent="0.25"/>
    <row r="4192" s="68" customFormat="1" x14ac:dyDescent="0.25"/>
    <row r="4193" spans="1:2" s="68" customFormat="1" x14ac:dyDescent="0.25"/>
    <row r="4194" spans="1:2" customFormat="1" x14ac:dyDescent="0.25">
      <c r="A4194" s="66"/>
    </row>
    <row r="4195" spans="1:2" customFormat="1" x14ac:dyDescent="0.25"/>
    <row r="4196" spans="1:2" customFormat="1" x14ac:dyDescent="0.25">
      <c r="A4196" s="65"/>
    </row>
    <row r="4197" spans="1:2" customFormat="1" x14ac:dyDescent="0.25">
      <c r="A4197" s="67"/>
    </row>
    <row r="4198" spans="1:2" customFormat="1" x14ac:dyDescent="0.25"/>
    <row r="4199" spans="1:2" customFormat="1" x14ac:dyDescent="0.25"/>
    <row r="4200" spans="1:2" s="1" customFormat="1" x14ac:dyDescent="0.25">
      <c r="A4200"/>
    </row>
    <row r="4201" spans="1:2" s="1" customFormat="1" x14ac:dyDescent="0.25">
      <c r="A4201"/>
    </row>
    <row r="4202" spans="1:2" customFormat="1" x14ac:dyDescent="0.25"/>
    <row r="4203" spans="1:2" customFormat="1" x14ac:dyDescent="0.25">
      <c r="B4203" s="29"/>
    </row>
    <row r="4204" spans="1:2" s="29" customFormat="1" x14ac:dyDescent="0.25"/>
    <row r="4205" spans="1:2" s="29" customFormat="1" x14ac:dyDescent="0.25"/>
    <row r="4206" spans="1:2" s="15" customFormat="1" x14ac:dyDescent="0.25"/>
    <row r="4207" spans="1:2" customFormat="1" x14ac:dyDescent="0.25"/>
    <row r="4208" spans="1:2" s="29" customFormat="1" x14ac:dyDescent="0.25"/>
    <row r="4209" s="15" customFormat="1" x14ac:dyDescent="0.25"/>
    <row r="4210" customFormat="1" x14ac:dyDescent="0.25"/>
    <row r="4211" s="29" customFormat="1" x14ac:dyDescent="0.25"/>
    <row r="4212" s="15" customFormat="1" x14ac:dyDescent="0.25"/>
    <row r="4213" customFormat="1" x14ac:dyDescent="0.25"/>
    <row r="4214" s="29" customFormat="1" x14ac:dyDescent="0.25"/>
    <row r="4215" s="15" customFormat="1" x14ac:dyDescent="0.25"/>
    <row r="4216" customFormat="1" x14ac:dyDescent="0.25"/>
    <row r="4217" s="29" customFormat="1" x14ac:dyDescent="0.25"/>
    <row r="4218" s="15" customFormat="1" x14ac:dyDescent="0.25"/>
    <row r="4219" customFormat="1" x14ac:dyDescent="0.25"/>
    <row r="4220" s="29" customFormat="1" x14ac:dyDescent="0.25"/>
    <row r="4221" s="15" customFormat="1" x14ac:dyDescent="0.25"/>
    <row r="4222" customFormat="1" x14ac:dyDescent="0.25"/>
    <row r="4223" s="29" customFormat="1" x14ac:dyDescent="0.25"/>
    <row r="4224" s="15" customFormat="1" x14ac:dyDescent="0.25"/>
    <row r="4225" spans="1:1" customFormat="1" x14ac:dyDescent="0.25"/>
    <row r="4226" spans="1:1" s="29" customFormat="1" x14ac:dyDescent="0.25"/>
    <row r="4227" spans="1:1" s="15" customFormat="1" x14ac:dyDescent="0.25"/>
    <row r="4228" spans="1:1" customFormat="1" x14ac:dyDescent="0.25"/>
    <row r="4229" spans="1:1" s="68" customFormat="1" x14ac:dyDescent="0.25"/>
    <row r="4230" spans="1:1" customFormat="1" x14ac:dyDescent="0.25"/>
    <row r="4231" spans="1:1" s="68" customFormat="1" x14ac:dyDescent="0.25"/>
    <row r="4232" spans="1:1" s="68" customFormat="1" x14ac:dyDescent="0.25"/>
    <row r="4233" spans="1:1" customFormat="1" x14ac:dyDescent="0.25">
      <c r="A4233" s="66"/>
    </row>
    <row r="4234" spans="1:1" customFormat="1" x14ac:dyDescent="0.25"/>
    <row r="4235" spans="1:1" customFormat="1" x14ac:dyDescent="0.25">
      <c r="A4235" s="65"/>
    </row>
    <row r="4236" spans="1:1" customFormat="1" x14ac:dyDescent="0.25">
      <c r="A4236" s="67"/>
    </row>
    <row r="4237" spans="1:1" customFormat="1" x14ac:dyDescent="0.25"/>
    <row r="4238" spans="1:1" customFormat="1" x14ac:dyDescent="0.25"/>
    <row r="4239" spans="1:1" s="1" customFormat="1" x14ac:dyDescent="0.25">
      <c r="A4239"/>
    </row>
    <row r="4240" spans="1:1" s="1" customFormat="1" x14ac:dyDescent="0.25">
      <c r="A4240"/>
    </row>
    <row r="4241" spans="2:2" customFormat="1" x14ac:dyDescent="0.25"/>
    <row r="4242" spans="2:2" customFormat="1" x14ac:dyDescent="0.25">
      <c r="B4242" s="29"/>
    </row>
    <row r="4243" spans="2:2" s="29" customFormat="1" x14ac:dyDescent="0.25"/>
    <row r="4244" spans="2:2" s="29" customFormat="1" x14ac:dyDescent="0.25"/>
    <row r="4245" spans="2:2" s="15" customFormat="1" x14ac:dyDescent="0.25"/>
    <row r="4246" spans="2:2" customFormat="1" x14ac:dyDescent="0.25"/>
    <row r="4247" spans="2:2" s="29" customFormat="1" x14ac:dyDescent="0.25"/>
    <row r="4248" spans="2:2" s="15" customFormat="1" x14ac:dyDescent="0.25"/>
    <row r="4249" spans="2:2" customFormat="1" x14ac:dyDescent="0.25"/>
    <row r="4250" spans="2:2" s="29" customFormat="1" x14ac:dyDescent="0.25"/>
    <row r="4251" spans="2:2" s="15" customFormat="1" x14ac:dyDescent="0.25"/>
    <row r="4252" spans="2:2" customFormat="1" x14ac:dyDescent="0.25"/>
    <row r="4253" spans="2:2" s="29" customFormat="1" x14ac:dyDescent="0.25"/>
    <row r="4254" spans="2:2" s="15" customFormat="1" x14ac:dyDescent="0.25"/>
    <row r="4255" spans="2:2" customFormat="1" x14ac:dyDescent="0.25"/>
    <row r="4256" spans="2:2" s="29" customFormat="1" x14ac:dyDescent="0.25"/>
    <row r="4257" spans="1:1" s="15" customFormat="1" x14ac:dyDescent="0.25"/>
    <row r="4258" spans="1:1" customFormat="1" x14ac:dyDescent="0.25"/>
    <row r="4259" spans="1:1" s="29" customFormat="1" x14ac:dyDescent="0.25"/>
    <row r="4260" spans="1:1" s="15" customFormat="1" x14ac:dyDescent="0.25"/>
    <row r="4261" spans="1:1" customFormat="1" x14ac:dyDescent="0.25"/>
    <row r="4262" spans="1:1" s="29" customFormat="1" x14ac:dyDescent="0.25"/>
    <row r="4263" spans="1:1" s="15" customFormat="1" x14ac:dyDescent="0.25"/>
    <row r="4264" spans="1:1" customFormat="1" x14ac:dyDescent="0.25"/>
    <row r="4265" spans="1:1" s="29" customFormat="1" x14ac:dyDescent="0.25"/>
    <row r="4266" spans="1:1" s="15" customFormat="1" x14ac:dyDescent="0.25"/>
    <row r="4267" spans="1:1" customFormat="1" x14ac:dyDescent="0.25"/>
    <row r="4268" spans="1:1" s="68" customFormat="1" x14ac:dyDescent="0.25"/>
    <row r="4269" spans="1:1" customFormat="1" x14ac:dyDescent="0.25"/>
    <row r="4270" spans="1:1" s="68" customFormat="1" x14ac:dyDescent="0.25"/>
    <row r="4271" spans="1:1" s="68" customFormat="1" x14ac:dyDescent="0.25"/>
    <row r="4272" spans="1:1" customFormat="1" x14ac:dyDescent="0.25">
      <c r="A4272" s="66"/>
    </row>
    <row r="4273" spans="1:2" customFormat="1" x14ac:dyDescent="0.25"/>
    <row r="4274" spans="1:2" customFormat="1" x14ac:dyDescent="0.25">
      <c r="A4274" s="65"/>
    </row>
    <row r="4275" spans="1:2" customFormat="1" x14ac:dyDescent="0.25">
      <c r="A4275" s="67"/>
    </row>
    <row r="4276" spans="1:2" customFormat="1" x14ac:dyDescent="0.25"/>
    <row r="4277" spans="1:2" customFormat="1" x14ac:dyDescent="0.25"/>
    <row r="4278" spans="1:2" s="1" customFormat="1" x14ac:dyDescent="0.25">
      <c r="A4278"/>
    </row>
    <row r="4279" spans="1:2" s="1" customFormat="1" x14ac:dyDescent="0.25">
      <c r="A4279"/>
    </row>
    <row r="4280" spans="1:2" customFormat="1" x14ac:dyDescent="0.25"/>
    <row r="4281" spans="1:2" customFormat="1" x14ac:dyDescent="0.25">
      <c r="B4281" s="29"/>
    </row>
    <row r="4282" spans="1:2" s="29" customFormat="1" x14ac:dyDescent="0.25"/>
    <row r="4283" spans="1:2" s="29" customFormat="1" x14ac:dyDescent="0.25"/>
    <row r="4284" spans="1:2" s="15" customFormat="1" x14ac:dyDescent="0.25"/>
    <row r="4285" spans="1:2" customFormat="1" x14ac:dyDescent="0.25"/>
    <row r="4286" spans="1:2" s="29" customFormat="1" x14ac:dyDescent="0.25"/>
    <row r="4287" spans="1:2" s="15" customFormat="1" x14ac:dyDescent="0.25"/>
    <row r="4288" spans="1:2" customFormat="1" x14ac:dyDescent="0.25"/>
    <row r="4289" s="29" customFormat="1" x14ac:dyDescent="0.25"/>
    <row r="4290" s="15" customFormat="1" x14ac:dyDescent="0.25"/>
    <row r="4291" customFormat="1" x14ac:dyDescent="0.25"/>
    <row r="4292" s="29" customFormat="1" x14ac:dyDescent="0.25"/>
    <row r="4293" s="15" customFormat="1" x14ac:dyDescent="0.25"/>
    <row r="4294" customFormat="1" x14ac:dyDescent="0.25"/>
    <row r="4295" s="29" customFormat="1" x14ac:dyDescent="0.25"/>
    <row r="4296" s="15" customFormat="1" x14ac:dyDescent="0.25"/>
    <row r="4297" customFormat="1" x14ac:dyDescent="0.25"/>
    <row r="4298" s="29" customFormat="1" x14ac:dyDescent="0.25"/>
    <row r="4299" s="15" customFormat="1" x14ac:dyDescent="0.25"/>
    <row r="4300" customFormat="1" x14ac:dyDescent="0.25"/>
    <row r="4301" s="29" customFormat="1" x14ac:dyDescent="0.25"/>
    <row r="4302" s="15" customFormat="1" x14ac:dyDescent="0.25"/>
    <row r="4303" customFormat="1" x14ac:dyDescent="0.25"/>
    <row r="4304" s="29" customFormat="1" x14ac:dyDescent="0.25"/>
    <row r="4305" spans="1:2" s="15" customFormat="1" x14ac:dyDescent="0.25"/>
    <row r="4306" spans="1:2" customFormat="1" x14ac:dyDescent="0.25"/>
    <row r="4307" spans="1:2" s="68" customFormat="1" x14ac:dyDescent="0.25"/>
    <row r="4308" spans="1:2" customFormat="1" x14ac:dyDescent="0.25"/>
    <row r="4309" spans="1:2" s="68" customFormat="1" x14ac:dyDescent="0.25"/>
    <row r="4310" spans="1:2" s="68" customFormat="1" x14ac:dyDescent="0.25"/>
    <row r="4311" spans="1:2" customFormat="1" x14ac:dyDescent="0.25">
      <c r="A4311" s="66"/>
    </row>
    <row r="4312" spans="1:2" customFormat="1" x14ac:dyDescent="0.25"/>
    <row r="4313" spans="1:2" customFormat="1" x14ac:dyDescent="0.25">
      <c r="A4313" s="65"/>
    </row>
    <row r="4314" spans="1:2" customFormat="1" x14ac:dyDescent="0.25">
      <c r="A4314" s="67"/>
    </row>
    <row r="4315" spans="1:2" customFormat="1" x14ac:dyDescent="0.25"/>
    <row r="4316" spans="1:2" customFormat="1" x14ac:dyDescent="0.25"/>
    <row r="4317" spans="1:2" s="1" customFormat="1" x14ac:dyDescent="0.25">
      <c r="A4317"/>
    </row>
    <row r="4318" spans="1:2" s="1" customFormat="1" x14ac:dyDescent="0.25">
      <c r="A4318"/>
    </row>
    <row r="4319" spans="1:2" customFormat="1" x14ac:dyDescent="0.25"/>
    <row r="4320" spans="1:2" customFormat="1" x14ac:dyDescent="0.25">
      <c r="B4320" s="29"/>
    </row>
    <row r="4321" s="29" customFormat="1" x14ac:dyDescent="0.25"/>
    <row r="4322" s="29" customFormat="1" x14ac:dyDescent="0.25"/>
    <row r="4323" s="15" customFormat="1" x14ac:dyDescent="0.25"/>
    <row r="4324" customFormat="1" x14ac:dyDescent="0.25"/>
    <row r="4325" s="29" customFormat="1" x14ac:dyDescent="0.25"/>
    <row r="4326" s="15" customFormat="1" x14ac:dyDescent="0.25"/>
    <row r="4327" customFormat="1" x14ac:dyDescent="0.25"/>
    <row r="4328" s="29" customFormat="1" x14ac:dyDescent="0.25"/>
    <row r="4329" s="15" customFormat="1" x14ac:dyDescent="0.25"/>
    <row r="4330" customFormat="1" x14ac:dyDescent="0.25"/>
    <row r="4331" s="29" customFormat="1" x14ac:dyDescent="0.25"/>
    <row r="4332" s="15" customFormat="1" x14ac:dyDescent="0.25"/>
    <row r="4333" customFormat="1" x14ac:dyDescent="0.25"/>
    <row r="4334" s="29" customFormat="1" x14ac:dyDescent="0.25"/>
    <row r="4335" s="15" customFormat="1" x14ac:dyDescent="0.25"/>
    <row r="4336" customFormat="1" x14ac:dyDescent="0.25"/>
    <row r="4337" spans="1:1" s="29" customFormat="1" x14ac:dyDescent="0.25"/>
    <row r="4338" spans="1:1" s="15" customFormat="1" x14ac:dyDescent="0.25"/>
    <row r="4339" spans="1:1" customFormat="1" x14ac:dyDescent="0.25"/>
    <row r="4340" spans="1:1" s="29" customFormat="1" x14ac:dyDescent="0.25"/>
    <row r="4341" spans="1:1" s="15" customFormat="1" x14ac:dyDescent="0.25"/>
    <row r="4342" spans="1:1" customFormat="1" x14ac:dyDescent="0.25"/>
    <row r="4343" spans="1:1" s="29" customFormat="1" x14ac:dyDescent="0.25"/>
    <row r="4344" spans="1:1" s="15" customFormat="1" x14ac:dyDescent="0.25"/>
    <row r="4345" spans="1:1" customFormat="1" x14ac:dyDescent="0.25"/>
    <row r="4346" spans="1:1" s="68" customFormat="1" x14ac:dyDescent="0.25"/>
    <row r="4347" spans="1:1" customFormat="1" x14ac:dyDescent="0.25"/>
    <row r="4348" spans="1:1" s="68" customFormat="1" x14ac:dyDescent="0.25"/>
    <row r="4349" spans="1:1" s="68" customFormat="1" x14ac:dyDescent="0.25"/>
    <row r="4350" spans="1:1" customFormat="1" x14ac:dyDescent="0.25">
      <c r="A4350" s="66"/>
    </row>
    <row r="4351" spans="1:1" customFormat="1" x14ac:dyDescent="0.25"/>
    <row r="4352" spans="1:1" customFormat="1" x14ac:dyDescent="0.25">
      <c r="A4352" s="65"/>
    </row>
    <row r="4353" spans="1:2" customFormat="1" x14ac:dyDescent="0.25">
      <c r="A4353" s="67"/>
    </row>
    <row r="4354" spans="1:2" customFormat="1" x14ac:dyDescent="0.25"/>
    <row r="4355" spans="1:2" customFormat="1" x14ac:dyDescent="0.25"/>
    <row r="4356" spans="1:2" s="1" customFormat="1" x14ac:dyDescent="0.25">
      <c r="A4356"/>
    </row>
    <row r="4357" spans="1:2" s="1" customFormat="1" x14ac:dyDescent="0.25">
      <c r="A4357"/>
    </row>
    <row r="4358" spans="1:2" customFormat="1" x14ac:dyDescent="0.25"/>
    <row r="4359" spans="1:2" customFormat="1" x14ac:dyDescent="0.25">
      <c r="B4359" s="29"/>
    </row>
    <row r="4360" spans="1:2" s="29" customFormat="1" x14ac:dyDescent="0.25"/>
    <row r="4361" spans="1:2" s="29" customFormat="1" x14ac:dyDescent="0.25"/>
    <row r="4362" spans="1:2" s="15" customFormat="1" x14ac:dyDescent="0.25"/>
    <row r="4363" spans="1:2" customFormat="1" x14ac:dyDescent="0.25"/>
    <row r="4364" spans="1:2" s="29" customFormat="1" x14ac:dyDescent="0.25"/>
    <row r="4365" spans="1:2" s="15" customFormat="1" x14ac:dyDescent="0.25"/>
    <row r="4366" spans="1:2" customFormat="1" x14ac:dyDescent="0.25"/>
    <row r="4367" spans="1:2" s="29" customFormat="1" x14ac:dyDescent="0.25"/>
    <row r="4368" spans="1:2" s="15" customFormat="1" x14ac:dyDescent="0.25"/>
    <row r="4369" customFormat="1" x14ac:dyDescent="0.25"/>
    <row r="4370" s="29" customFormat="1" x14ac:dyDescent="0.25"/>
    <row r="4371" s="15" customFormat="1" x14ac:dyDescent="0.25"/>
    <row r="4372" customFormat="1" x14ac:dyDescent="0.25"/>
    <row r="4373" s="29" customFormat="1" x14ac:dyDescent="0.25"/>
    <row r="4374" s="15" customFormat="1" x14ac:dyDescent="0.25"/>
    <row r="4375" customFormat="1" x14ac:dyDescent="0.25"/>
    <row r="4376" s="29" customFormat="1" x14ac:dyDescent="0.25"/>
    <row r="4377" s="15" customFormat="1" x14ac:dyDescent="0.25"/>
    <row r="4378" customFormat="1" x14ac:dyDescent="0.25"/>
    <row r="4379" s="29" customFormat="1" x14ac:dyDescent="0.25"/>
    <row r="4380" s="15" customFormat="1" x14ac:dyDescent="0.25"/>
    <row r="4381" customFormat="1" x14ac:dyDescent="0.25"/>
    <row r="4382" s="29" customFormat="1" x14ac:dyDescent="0.25"/>
    <row r="4383" s="15" customFormat="1" x14ac:dyDescent="0.25"/>
    <row r="4384" customFormat="1" x14ac:dyDescent="0.25"/>
    <row r="4385" spans="1:2" s="68" customFormat="1" x14ac:dyDescent="0.25"/>
    <row r="4386" spans="1:2" customFormat="1" x14ac:dyDescent="0.25"/>
    <row r="4387" spans="1:2" s="68" customFormat="1" x14ac:dyDescent="0.25"/>
    <row r="4388" spans="1:2" s="68" customFormat="1" x14ac:dyDescent="0.25"/>
    <row r="4389" spans="1:2" customFormat="1" x14ac:dyDescent="0.25">
      <c r="A4389" s="66"/>
    </row>
    <row r="4390" spans="1:2" customFormat="1" x14ac:dyDescent="0.25"/>
    <row r="4391" spans="1:2" customFormat="1" x14ac:dyDescent="0.25">
      <c r="A4391" s="65"/>
    </row>
    <row r="4392" spans="1:2" customFormat="1" x14ac:dyDescent="0.25">
      <c r="A4392" s="67"/>
    </row>
    <row r="4393" spans="1:2" customFormat="1" x14ac:dyDescent="0.25"/>
    <row r="4394" spans="1:2" customFormat="1" x14ac:dyDescent="0.25"/>
    <row r="4395" spans="1:2" s="1" customFormat="1" x14ac:dyDescent="0.25">
      <c r="A4395"/>
    </row>
    <row r="4396" spans="1:2" s="1" customFormat="1" x14ac:dyDescent="0.25">
      <c r="A4396"/>
    </row>
    <row r="4397" spans="1:2" customFormat="1" x14ac:dyDescent="0.25"/>
    <row r="4398" spans="1:2" customFormat="1" x14ac:dyDescent="0.25">
      <c r="B4398" s="29"/>
    </row>
    <row r="4399" spans="1:2" s="29" customFormat="1" x14ac:dyDescent="0.25"/>
    <row r="4400" spans="1:2" s="29" customFormat="1" x14ac:dyDescent="0.25"/>
    <row r="4401" s="15" customFormat="1" x14ac:dyDescent="0.25"/>
    <row r="4402" customFormat="1" x14ac:dyDescent="0.25"/>
    <row r="4403" s="29" customFormat="1" x14ac:dyDescent="0.25"/>
    <row r="4404" s="15" customFormat="1" x14ac:dyDescent="0.25"/>
    <row r="4405" customFormat="1" x14ac:dyDescent="0.25"/>
    <row r="4406" s="29" customFormat="1" x14ac:dyDescent="0.25"/>
    <row r="4407" s="15" customFormat="1" x14ac:dyDescent="0.25"/>
    <row r="4408" customFormat="1" x14ac:dyDescent="0.25"/>
    <row r="4409" s="29" customFormat="1" x14ac:dyDescent="0.25"/>
    <row r="4410" s="15" customFormat="1" x14ac:dyDescent="0.25"/>
    <row r="4411" customFormat="1" x14ac:dyDescent="0.25"/>
    <row r="4412" s="29" customFormat="1" x14ac:dyDescent="0.25"/>
    <row r="4413" s="15" customFormat="1" x14ac:dyDescent="0.25"/>
    <row r="4414" customFormat="1" x14ac:dyDescent="0.25"/>
    <row r="4415" s="29" customFormat="1" x14ac:dyDescent="0.25"/>
    <row r="4416" s="15" customFormat="1" x14ac:dyDescent="0.25"/>
    <row r="4417" spans="1:1" customFormat="1" x14ac:dyDescent="0.25"/>
    <row r="4418" spans="1:1" s="29" customFormat="1" x14ac:dyDescent="0.25"/>
    <row r="4419" spans="1:1" s="15" customFormat="1" x14ac:dyDescent="0.25"/>
    <row r="4420" spans="1:1" customFormat="1" x14ac:dyDescent="0.25"/>
    <row r="4421" spans="1:1" s="29" customFormat="1" x14ac:dyDescent="0.25"/>
    <row r="4422" spans="1:1" s="15" customFormat="1" x14ac:dyDescent="0.25"/>
    <row r="4423" spans="1:1" customFormat="1" x14ac:dyDescent="0.25"/>
    <row r="4424" spans="1:1" s="68" customFormat="1" x14ac:dyDescent="0.25"/>
    <row r="4425" spans="1:1" customFormat="1" x14ac:dyDescent="0.25"/>
    <row r="4426" spans="1:1" s="68" customFormat="1" x14ac:dyDescent="0.25"/>
    <row r="4427" spans="1:1" s="68" customFormat="1" x14ac:dyDescent="0.25"/>
    <row r="4428" spans="1:1" customFormat="1" x14ac:dyDescent="0.25">
      <c r="A4428" s="66"/>
    </row>
    <row r="4429" spans="1:1" customFormat="1" x14ac:dyDescent="0.25"/>
    <row r="4430" spans="1:1" customFormat="1" x14ac:dyDescent="0.25">
      <c r="A4430" s="65"/>
    </row>
    <row r="4431" spans="1:1" customFormat="1" x14ac:dyDescent="0.25">
      <c r="A4431" s="67"/>
    </row>
    <row r="4432" spans="1:1" customFormat="1" x14ac:dyDescent="0.25"/>
    <row r="4433" spans="1:2" customFormat="1" x14ac:dyDescent="0.25"/>
    <row r="4434" spans="1:2" s="1" customFormat="1" x14ac:dyDescent="0.25">
      <c r="A4434"/>
    </row>
    <row r="4435" spans="1:2" customFormat="1" x14ac:dyDescent="0.25"/>
    <row r="4436" spans="1:2" customFormat="1" x14ac:dyDescent="0.25">
      <c r="B4436" s="29"/>
    </row>
    <row r="4437" spans="1:2" s="29" customFormat="1" x14ac:dyDescent="0.25"/>
    <row r="4438" spans="1:2" s="29" customFormat="1" x14ac:dyDescent="0.25"/>
    <row r="4439" spans="1:2" s="15" customFormat="1" x14ac:dyDescent="0.25"/>
    <row r="4440" spans="1:2" customFormat="1" x14ac:dyDescent="0.25"/>
    <row r="4441" spans="1:2" s="29" customFormat="1" x14ac:dyDescent="0.25"/>
    <row r="4442" spans="1:2" s="15" customFormat="1" x14ac:dyDescent="0.25"/>
    <row r="4443" spans="1:2" customFormat="1" x14ac:dyDescent="0.25"/>
    <row r="4444" spans="1:2" s="29" customFormat="1" x14ac:dyDescent="0.25"/>
    <row r="4445" spans="1:2" s="15" customFormat="1" x14ac:dyDescent="0.25"/>
    <row r="4446" spans="1:2" customFormat="1" x14ac:dyDescent="0.25"/>
    <row r="4447" spans="1:2" s="29" customFormat="1" x14ac:dyDescent="0.25"/>
    <row r="4448" spans="1:2" s="15" customFormat="1" x14ac:dyDescent="0.25"/>
    <row r="4449" customFormat="1" x14ac:dyDescent="0.25"/>
    <row r="4450" s="29" customFormat="1" x14ac:dyDescent="0.25"/>
    <row r="4451" s="15" customFormat="1" x14ac:dyDescent="0.25"/>
    <row r="4452" customFormat="1" x14ac:dyDescent="0.25"/>
    <row r="4453" s="29" customFormat="1" x14ac:dyDescent="0.25"/>
    <row r="4454" s="15" customFormat="1" x14ac:dyDescent="0.25"/>
    <row r="4455" customFormat="1" x14ac:dyDescent="0.25"/>
    <row r="4456" s="29" customFormat="1" x14ac:dyDescent="0.25"/>
    <row r="4457" s="15" customFormat="1" x14ac:dyDescent="0.25"/>
    <row r="4458" customFormat="1" x14ac:dyDescent="0.25"/>
    <row r="4459" s="29" customFormat="1" x14ac:dyDescent="0.25"/>
    <row r="4460" s="15" customFormat="1" x14ac:dyDescent="0.25"/>
    <row r="4461" customFormat="1" x14ac:dyDescent="0.25"/>
    <row r="4462" s="68" customFormat="1" x14ac:dyDescent="0.25"/>
    <row r="4463" customFormat="1" x14ac:dyDescent="0.25"/>
    <row r="4464" s="68" customFormat="1" x14ac:dyDescent="0.25"/>
    <row r="4465" spans="1:2" s="68" customFormat="1" x14ac:dyDescent="0.25"/>
    <row r="4466" spans="1:2" customFormat="1" x14ac:dyDescent="0.25">
      <c r="A4466" s="66"/>
    </row>
    <row r="4467" spans="1:2" customFormat="1" x14ac:dyDescent="0.25"/>
    <row r="4468" spans="1:2" customFormat="1" x14ac:dyDescent="0.25">
      <c r="A4468" s="65"/>
    </row>
    <row r="4469" spans="1:2" customFormat="1" x14ac:dyDescent="0.25">
      <c r="A4469" s="67"/>
    </row>
    <row r="4470" spans="1:2" customFormat="1" x14ac:dyDescent="0.25"/>
    <row r="4471" spans="1:2" customFormat="1" x14ac:dyDescent="0.25"/>
    <row r="4472" spans="1:2" s="1" customFormat="1" x14ac:dyDescent="0.25">
      <c r="A4472"/>
    </row>
    <row r="4473" spans="1:2" customFormat="1" x14ac:dyDescent="0.25"/>
    <row r="4474" spans="1:2" customFormat="1" x14ac:dyDescent="0.25">
      <c r="B4474" s="29"/>
    </row>
    <row r="4475" spans="1:2" s="29" customFormat="1" x14ac:dyDescent="0.25"/>
    <row r="4476" spans="1:2" s="29" customFormat="1" x14ac:dyDescent="0.25"/>
    <row r="4477" spans="1:2" s="15" customFormat="1" x14ac:dyDescent="0.25"/>
    <row r="4478" spans="1:2" customFormat="1" x14ac:dyDescent="0.25"/>
    <row r="4479" spans="1:2" s="29" customFormat="1" x14ac:dyDescent="0.25"/>
    <row r="4480" spans="1:2" s="15" customFormat="1" x14ac:dyDescent="0.25"/>
    <row r="4481" customFormat="1" x14ac:dyDescent="0.25"/>
    <row r="4482" s="29" customFormat="1" x14ac:dyDescent="0.25"/>
    <row r="4483" s="15" customFormat="1" x14ac:dyDescent="0.25"/>
    <row r="4484" customFormat="1" x14ac:dyDescent="0.25"/>
    <row r="4485" s="29" customFormat="1" x14ac:dyDescent="0.25"/>
    <row r="4486" s="15" customFormat="1" x14ac:dyDescent="0.25"/>
    <row r="4487" customFormat="1" x14ac:dyDescent="0.25"/>
    <row r="4488" s="29" customFormat="1" x14ac:dyDescent="0.25"/>
    <row r="4489" s="15" customFormat="1" x14ac:dyDescent="0.25"/>
    <row r="4490" customFormat="1" x14ac:dyDescent="0.25"/>
    <row r="4491" s="29" customFormat="1" x14ac:dyDescent="0.25"/>
    <row r="4492" s="15" customFormat="1" x14ac:dyDescent="0.25"/>
    <row r="4493" customFormat="1" x14ac:dyDescent="0.25"/>
    <row r="4494" s="29" customFormat="1" x14ac:dyDescent="0.25"/>
    <row r="4495" s="15" customFormat="1" x14ac:dyDescent="0.25"/>
    <row r="4496" customFormat="1" x14ac:dyDescent="0.25"/>
    <row r="4497" spans="1:2" s="29" customFormat="1" x14ac:dyDescent="0.25"/>
    <row r="4498" spans="1:2" s="15" customFormat="1" x14ac:dyDescent="0.25"/>
    <row r="4499" spans="1:2" customFormat="1" x14ac:dyDescent="0.25"/>
    <row r="4500" spans="1:2" s="68" customFormat="1" x14ac:dyDescent="0.25"/>
    <row r="4501" spans="1:2" customFormat="1" x14ac:dyDescent="0.25"/>
    <row r="4502" spans="1:2" s="68" customFormat="1" x14ac:dyDescent="0.25"/>
    <row r="4503" spans="1:2" s="68" customFormat="1" x14ac:dyDescent="0.25"/>
    <row r="4504" spans="1:2" customFormat="1" x14ac:dyDescent="0.25">
      <c r="A4504" s="66"/>
    </row>
    <row r="4505" spans="1:2" customFormat="1" x14ac:dyDescent="0.25"/>
    <row r="4506" spans="1:2" customFormat="1" x14ac:dyDescent="0.25">
      <c r="A4506" s="65"/>
    </row>
    <row r="4507" spans="1:2" customFormat="1" x14ac:dyDescent="0.25">
      <c r="A4507" s="67"/>
    </row>
    <row r="4508" spans="1:2" customFormat="1" x14ac:dyDescent="0.25"/>
    <row r="4509" spans="1:2" customFormat="1" x14ac:dyDescent="0.25"/>
    <row r="4510" spans="1:2" s="1" customFormat="1" x14ac:dyDescent="0.25">
      <c r="A4510"/>
    </row>
    <row r="4511" spans="1:2" customFormat="1" x14ac:dyDescent="0.25"/>
    <row r="4512" spans="1:2" customFormat="1" x14ac:dyDescent="0.25">
      <c r="B4512" s="29"/>
    </row>
    <row r="4513" s="29" customFormat="1" x14ac:dyDescent="0.25"/>
    <row r="4514" s="29" customFormat="1" x14ac:dyDescent="0.25"/>
    <row r="4515" s="15" customFormat="1" x14ac:dyDescent="0.25"/>
    <row r="4516" customFormat="1" x14ac:dyDescent="0.25"/>
    <row r="4517" s="29" customFormat="1" x14ac:dyDescent="0.25"/>
    <row r="4518" s="15" customFormat="1" x14ac:dyDescent="0.25"/>
    <row r="4519" customFormat="1" x14ac:dyDescent="0.25"/>
    <row r="4520" s="29" customFormat="1" x14ac:dyDescent="0.25"/>
    <row r="4521" s="15" customFormat="1" x14ac:dyDescent="0.25"/>
    <row r="4522" customFormat="1" x14ac:dyDescent="0.25"/>
    <row r="4523" s="29" customFormat="1" x14ac:dyDescent="0.25"/>
    <row r="4524" s="15" customFormat="1" x14ac:dyDescent="0.25"/>
    <row r="4525" customFormat="1" x14ac:dyDescent="0.25"/>
    <row r="4526" s="29" customFormat="1" x14ac:dyDescent="0.25"/>
    <row r="4527" s="15" customFormat="1" x14ac:dyDescent="0.25"/>
    <row r="4528" customFormat="1" x14ac:dyDescent="0.25"/>
    <row r="4529" spans="1:1" s="29" customFormat="1" x14ac:dyDescent="0.25"/>
    <row r="4530" spans="1:1" s="15" customFormat="1" x14ac:dyDescent="0.25"/>
    <row r="4531" spans="1:1" customFormat="1" x14ac:dyDescent="0.25"/>
    <row r="4532" spans="1:1" s="29" customFormat="1" x14ac:dyDescent="0.25"/>
    <row r="4533" spans="1:1" s="15" customFormat="1" x14ac:dyDescent="0.25"/>
    <row r="4534" spans="1:1" customFormat="1" x14ac:dyDescent="0.25"/>
    <row r="4535" spans="1:1" s="29" customFormat="1" x14ac:dyDescent="0.25"/>
    <row r="4536" spans="1:1" s="15" customFormat="1" x14ac:dyDescent="0.25"/>
    <row r="4537" spans="1:1" customFormat="1" x14ac:dyDescent="0.25"/>
    <row r="4538" spans="1:1" s="68" customFormat="1" x14ac:dyDescent="0.25"/>
    <row r="4539" spans="1:1" s="68" customFormat="1" x14ac:dyDescent="0.25"/>
    <row r="4540" spans="1:1" s="68" customFormat="1" x14ac:dyDescent="0.25"/>
    <row r="4541" spans="1:1" customFormat="1" x14ac:dyDescent="0.25"/>
    <row r="4542" spans="1:1" customFormat="1" x14ac:dyDescent="0.25">
      <c r="A4542" s="65"/>
    </row>
    <row r="4543" spans="1:1" customFormat="1" x14ac:dyDescent="0.25">
      <c r="A4543" s="67"/>
    </row>
    <row r="4544" spans="1:1" customFormat="1" x14ac:dyDescent="0.25"/>
    <row r="4545" spans="1:2" customFormat="1" x14ac:dyDescent="0.25"/>
    <row r="4546" spans="1:2" s="1" customFormat="1" x14ac:dyDescent="0.25">
      <c r="A4546"/>
    </row>
    <row r="4547" spans="1:2" s="1" customFormat="1" x14ac:dyDescent="0.25">
      <c r="A4547"/>
    </row>
    <row r="4548" spans="1:2" customFormat="1" x14ac:dyDescent="0.25"/>
    <row r="4549" spans="1:2" customFormat="1" x14ac:dyDescent="0.25">
      <c r="B4549" s="29"/>
    </row>
    <row r="4550" spans="1:2" s="29" customFormat="1" x14ac:dyDescent="0.25"/>
    <row r="4551" spans="1:2" s="29" customFormat="1" x14ac:dyDescent="0.25"/>
    <row r="4552" spans="1:2" s="15" customFormat="1" x14ac:dyDescent="0.25"/>
    <row r="4553" spans="1:2" customFormat="1" x14ac:dyDescent="0.25"/>
    <row r="4554" spans="1:2" s="29" customFormat="1" x14ac:dyDescent="0.25"/>
    <row r="4555" spans="1:2" s="15" customFormat="1" x14ac:dyDescent="0.25"/>
    <row r="4556" spans="1:2" customFormat="1" x14ac:dyDescent="0.25"/>
    <row r="4557" spans="1:2" s="29" customFormat="1" x14ac:dyDescent="0.25"/>
    <row r="4558" spans="1:2" s="15" customFormat="1" x14ac:dyDescent="0.25"/>
    <row r="4559" spans="1:2" customFormat="1" x14ac:dyDescent="0.25"/>
    <row r="4560" spans="1:2" s="29" customFormat="1" x14ac:dyDescent="0.25"/>
    <row r="4561" s="15" customFormat="1" x14ac:dyDescent="0.25"/>
    <row r="4562" customFormat="1" x14ac:dyDescent="0.25"/>
    <row r="4563" s="29" customFormat="1" x14ac:dyDescent="0.25"/>
    <row r="4564" s="15" customFormat="1" x14ac:dyDescent="0.25"/>
    <row r="4565" customFormat="1" x14ac:dyDescent="0.25"/>
    <row r="4566" s="29" customFormat="1" x14ac:dyDescent="0.25"/>
    <row r="4567" s="15" customFormat="1" x14ac:dyDescent="0.25"/>
    <row r="4568" customFormat="1" x14ac:dyDescent="0.25"/>
    <row r="4569" s="29" customFormat="1" x14ac:dyDescent="0.25"/>
    <row r="4570" s="15" customFormat="1" x14ac:dyDescent="0.25"/>
    <row r="4571" customFormat="1" x14ac:dyDescent="0.25"/>
    <row r="4572" s="29" customFormat="1" x14ac:dyDescent="0.25"/>
    <row r="4573" s="15" customFormat="1" x14ac:dyDescent="0.25"/>
    <row r="4574" customFormat="1" x14ac:dyDescent="0.25"/>
    <row r="4575" s="29" customFormat="1" x14ac:dyDescent="0.25"/>
    <row r="4576" s="15" customFormat="1" x14ac:dyDescent="0.25"/>
    <row r="4577" customFormat="1" x14ac:dyDescent="0.25"/>
    <row r="4578" s="29" customFormat="1" x14ac:dyDescent="0.25"/>
    <row r="4579" s="15" customFormat="1" x14ac:dyDescent="0.25"/>
    <row r="4580" customFormat="1" x14ac:dyDescent="0.25"/>
    <row r="4581" s="29" customFormat="1" x14ac:dyDescent="0.25"/>
    <row r="4582" s="15" customFormat="1" x14ac:dyDescent="0.25"/>
    <row r="4583" customFormat="1" x14ac:dyDescent="0.25"/>
    <row r="4584" s="29" customFormat="1" x14ac:dyDescent="0.25"/>
    <row r="4585" s="15" customFormat="1" x14ac:dyDescent="0.25"/>
    <row r="4586" customFormat="1" x14ac:dyDescent="0.25"/>
    <row r="4587" s="29" customFormat="1" x14ac:dyDescent="0.25"/>
    <row r="4588" s="15" customFormat="1" x14ac:dyDescent="0.25"/>
    <row r="4589" customFormat="1" x14ac:dyDescent="0.25"/>
    <row r="4590" s="29" customFormat="1" x14ac:dyDescent="0.25"/>
    <row r="4591" s="15" customFormat="1" x14ac:dyDescent="0.25"/>
    <row r="4592" customFormat="1" x14ac:dyDescent="0.25"/>
    <row r="4593" s="29" customFormat="1" x14ac:dyDescent="0.25"/>
    <row r="4594" s="15" customFormat="1" x14ac:dyDescent="0.25"/>
    <row r="4595" customFormat="1" x14ac:dyDescent="0.25"/>
    <row r="4596" s="29" customFormat="1" x14ac:dyDescent="0.25"/>
    <row r="4597" s="15" customFormat="1" x14ac:dyDescent="0.25"/>
    <row r="4598" customFormat="1" x14ac:dyDescent="0.25"/>
    <row r="4599" s="29" customFormat="1" x14ac:dyDescent="0.25"/>
    <row r="4600" s="15" customFormat="1" x14ac:dyDescent="0.25"/>
    <row r="4601" customFormat="1" x14ac:dyDescent="0.25"/>
    <row r="4602" s="29" customFormat="1" x14ac:dyDescent="0.25"/>
    <row r="4603" s="15" customFormat="1" x14ac:dyDescent="0.25"/>
    <row r="4604" customFormat="1" x14ac:dyDescent="0.25"/>
    <row r="4605" s="29" customFormat="1" x14ac:dyDescent="0.25"/>
    <row r="4606" s="15" customFormat="1" x14ac:dyDescent="0.25"/>
    <row r="4607" customFormat="1" x14ac:dyDescent="0.25"/>
    <row r="4608" s="29" customFormat="1" x14ac:dyDescent="0.25"/>
    <row r="4609" s="15" customFormat="1" x14ac:dyDescent="0.25"/>
    <row r="4610" customFormat="1" x14ac:dyDescent="0.25"/>
    <row r="4611" s="29" customFormat="1" x14ac:dyDescent="0.25"/>
    <row r="4612" s="15" customFormat="1" x14ac:dyDescent="0.25"/>
    <row r="4613" customFormat="1" x14ac:dyDescent="0.25"/>
    <row r="4614" s="29" customFormat="1" x14ac:dyDescent="0.25"/>
    <row r="4615" s="15" customFormat="1" x14ac:dyDescent="0.25"/>
    <row r="4616" customFormat="1" x14ac:dyDescent="0.25"/>
    <row r="4617" s="29" customFormat="1" x14ac:dyDescent="0.25"/>
    <row r="4618" s="15" customFormat="1" x14ac:dyDescent="0.25"/>
    <row r="4619" customFormat="1" x14ac:dyDescent="0.25"/>
    <row r="4620" s="29" customFormat="1" x14ac:dyDescent="0.25"/>
    <row r="4621" s="15" customFormat="1" x14ac:dyDescent="0.25"/>
    <row r="4622" customFormat="1" x14ac:dyDescent="0.25"/>
    <row r="4623" s="29" customFormat="1" x14ac:dyDescent="0.25"/>
    <row r="4624" s="15" customFormat="1" x14ac:dyDescent="0.25"/>
    <row r="4625" customFormat="1" x14ac:dyDescent="0.25"/>
    <row r="4626" s="29" customFormat="1" x14ac:dyDescent="0.25"/>
    <row r="4627" s="15" customFormat="1" x14ac:dyDescent="0.25"/>
    <row r="4628" customFormat="1" x14ac:dyDescent="0.25"/>
    <row r="4629" s="29" customFormat="1" x14ac:dyDescent="0.25"/>
    <row r="4630" s="15" customFormat="1" x14ac:dyDescent="0.25"/>
    <row r="4631" customFormat="1" x14ac:dyDescent="0.25"/>
    <row r="4632" s="29" customFormat="1" x14ac:dyDescent="0.25"/>
    <row r="4633" s="15" customFormat="1" x14ac:dyDescent="0.25"/>
    <row r="4634" customFormat="1" x14ac:dyDescent="0.25"/>
    <row r="4635" s="29" customFormat="1" x14ac:dyDescent="0.25"/>
    <row r="4636" s="15" customFormat="1" x14ac:dyDescent="0.25"/>
    <row r="4637" customFormat="1" x14ac:dyDescent="0.25"/>
    <row r="4638" s="29" customFormat="1" x14ac:dyDescent="0.25"/>
    <row r="4639" s="15" customFormat="1" x14ac:dyDescent="0.25"/>
    <row r="4640" customFormat="1" x14ac:dyDescent="0.25"/>
    <row r="4641" s="29" customFormat="1" x14ac:dyDescent="0.25"/>
    <row r="4642" s="15" customFormat="1" x14ac:dyDescent="0.25"/>
    <row r="4643" customFormat="1" x14ac:dyDescent="0.25"/>
    <row r="4644" s="29" customFormat="1" x14ac:dyDescent="0.25"/>
    <row r="4645" s="15" customFormat="1" x14ac:dyDescent="0.25"/>
    <row r="4646" customFormat="1" x14ac:dyDescent="0.25"/>
    <row r="4647" s="29" customFormat="1" x14ac:dyDescent="0.25"/>
    <row r="4648" s="15" customFormat="1" x14ac:dyDescent="0.25"/>
    <row r="4649" customFormat="1" x14ac:dyDescent="0.25"/>
    <row r="4650" s="29" customFormat="1" x14ac:dyDescent="0.25"/>
    <row r="4651" s="15" customFormat="1" x14ac:dyDescent="0.25"/>
    <row r="4652" customFormat="1" x14ac:dyDescent="0.25"/>
    <row r="4653" s="29" customFormat="1" x14ac:dyDescent="0.25"/>
    <row r="4654" s="15" customFormat="1" x14ac:dyDescent="0.25"/>
    <row r="4655" customFormat="1" x14ac:dyDescent="0.25"/>
    <row r="4656" s="29" customFormat="1" x14ac:dyDescent="0.25"/>
    <row r="4657" s="15" customFormat="1" x14ac:dyDescent="0.25"/>
    <row r="4658" customFormat="1" x14ac:dyDescent="0.25"/>
    <row r="4659" s="29" customFormat="1" x14ac:dyDescent="0.25"/>
    <row r="4660" s="15" customFormat="1" x14ac:dyDescent="0.25"/>
    <row r="4661" customFormat="1" x14ac:dyDescent="0.25"/>
    <row r="4662" s="29" customFormat="1" x14ac:dyDescent="0.25"/>
    <row r="4663" s="15" customFormat="1" x14ac:dyDescent="0.25"/>
    <row r="4664" customFormat="1" x14ac:dyDescent="0.25"/>
    <row r="4665" s="29" customFormat="1" x14ac:dyDescent="0.25"/>
    <row r="4666" s="15" customFormat="1" x14ac:dyDescent="0.25"/>
    <row r="4667" customFormat="1" x14ac:dyDescent="0.25"/>
    <row r="4668" s="29" customFormat="1" x14ac:dyDescent="0.25"/>
    <row r="4669" s="15" customFormat="1" x14ac:dyDescent="0.25"/>
    <row r="4670" customFormat="1" x14ac:dyDescent="0.25"/>
    <row r="4671" s="29" customFormat="1" x14ac:dyDescent="0.25"/>
    <row r="4672" s="15" customFormat="1" x14ac:dyDescent="0.25"/>
    <row r="4673" customFormat="1" x14ac:dyDescent="0.25"/>
    <row r="4674" s="29" customFormat="1" x14ac:dyDescent="0.25"/>
    <row r="4675" s="15" customFormat="1" x14ac:dyDescent="0.25"/>
    <row r="4676" customFormat="1" x14ac:dyDescent="0.25"/>
    <row r="4677" s="29" customFormat="1" x14ac:dyDescent="0.25"/>
    <row r="4678" s="15" customFormat="1" x14ac:dyDescent="0.25"/>
    <row r="4679" customFormat="1" x14ac:dyDescent="0.25"/>
    <row r="4680" s="29" customFormat="1" x14ac:dyDescent="0.25"/>
    <row r="4681" s="15" customFormat="1" x14ac:dyDescent="0.25"/>
    <row r="4682" customFormat="1" x14ac:dyDescent="0.25"/>
    <row r="4683" s="29" customFormat="1" x14ac:dyDescent="0.25"/>
    <row r="4684" s="15" customFormat="1" x14ac:dyDescent="0.25"/>
    <row r="4685" customFormat="1" x14ac:dyDescent="0.25"/>
    <row r="4686" s="29" customFormat="1" x14ac:dyDescent="0.25"/>
    <row r="4687" s="15" customFormat="1" x14ac:dyDescent="0.25"/>
    <row r="4688" customFormat="1" x14ac:dyDescent="0.25"/>
    <row r="4689" s="29" customFormat="1" x14ac:dyDescent="0.25"/>
    <row r="4690" s="15" customFormat="1" x14ac:dyDescent="0.25"/>
    <row r="4691" customFormat="1" x14ac:dyDescent="0.25"/>
    <row r="4692" s="29" customFormat="1" x14ac:dyDescent="0.25"/>
    <row r="4693" s="15" customFormat="1" x14ac:dyDescent="0.25"/>
    <row r="4694" customFormat="1" x14ac:dyDescent="0.25"/>
    <row r="4695" s="29" customFormat="1" x14ac:dyDescent="0.25"/>
    <row r="4696" s="15" customFormat="1" x14ac:dyDescent="0.25"/>
    <row r="4697" customFormat="1" x14ac:dyDescent="0.25"/>
    <row r="4698" s="29" customFormat="1" x14ac:dyDescent="0.25"/>
    <row r="4699" s="15" customFormat="1" x14ac:dyDescent="0.25"/>
    <row r="4700" customFormat="1" x14ac:dyDescent="0.25"/>
    <row r="4701" s="29" customFormat="1" x14ac:dyDescent="0.25"/>
    <row r="4702" s="15" customFormat="1" x14ac:dyDescent="0.25"/>
    <row r="4703" customFormat="1" x14ac:dyDescent="0.25"/>
    <row r="4704" s="29" customFormat="1" x14ac:dyDescent="0.25"/>
    <row r="4705" s="15" customFormat="1" x14ac:dyDescent="0.25"/>
    <row r="4706" customFormat="1" x14ac:dyDescent="0.25"/>
    <row r="4707" s="29" customFormat="1" x14ac:dyDescent="0.25"/>
    <row r="4708" s="15" customFormat="1" x14ac:dyDescent="0.25"/>
    <row r="4709" customFormat="1" x14ac:dyDescent="0.25"/>
    <row r="4710" s="29" customFormat="1" x14ac:dyDescent="0.25"/>
    <row r="4711" s="15" customFormat="1" x14ac:dyDescent="0.25"/>
    <row r="4712" customFormat="1" x14ac:dyDescent="0.25"/>
    <row r="4713" s="29" customFormat="1" x14ac:dyDescent="0.25"/>
    <row r="4714" s="15" customFormat="1" x14ac:dyDescent="0.25"/>
    <row r="4715" customFormat="1" x14ac:dyDescent="0.25"/>
    <row r="4716" s="29" customFormat="1" x14ac:dyDescent="0.25"/>
    <row r="4717" s="15" customFormat="1" x14ac:dyDescent="0.25"/>
    <row r="4718" customFormat="1" x14ac:dyDescent="0.25"/>
    <row r="4719" s="29" customFormat="1" x14ac:dyDescent="0.25"/>
    <row r="4720" s="15" customFormat="1" x14ac:dyDescent="0.25"/>
    <row r="4721" customFormat="1" x14ac:dyDescent="0.25"/>
    <row r="4722" s="29" customFormat="1" x14ac:dyDescent="0.25"/>
    <row r="4723" s="15" customFormat="1" x14ac:dyDescent="0.25"/>
    <row r="4724" customFormat="1" x14ac:dyDescent="0.25"/>
    <row r="4725" s="29" customFormat="1" x14ac:dyDescent="0.25"/>
    <row r="4726" s="15" customFormat="1" x14ac:dyDescent="0.25"/>
    <row r="4727" customFormat="1" x14ac:dyDescent="0.25"/>
    <row r="4728" s="29" customFormat="1" x14ac:dyDescent="0.25"/>
    <row r="4729" s="15" customFormat="1" x14ac:dyDescent="0.25"/>
    <row r="4730" customFormat="1" x14ac:dyDescent="0.25"/>
    <row r="4731" s="29" customFormat="1" x14ac:dyDescent="0.25"/>
    <row r="4732" s="15" customFormat="1" x14ac:dyDescent="0.25"/>
    <row r="4733" customFormat="1" x14ac:dyDescent="0.25"/>
    <row r="4734" s="29" customFormat="1" x14ac:dyDescent="0.25"/>
    <row r="4735" s="15" customFormat="1" x14ac:dyDescent="0.25"/>
    <row r="4736" customFormat="1" x14ac:dyDescent="0.25"/>
    <row r="4737" s="29" customFormat="1" x14ac:dyDescent="0.25"/>
    <row r="4738" s="15" customFormat="1" x14ac:dyDescent="0.25"/>
    <row r="4739" customFormat="1" x14ac:dyDescent="0.25"/>
    <row r="4740" s="29" customFormat="1" x14ac:dyDescent="0.25"/>
    <row r="4741" s="15" customFormat="1" x14ac:dyDescent="0.25"/>
    <row r="4742" customFormat="1" x14ac:dyDescent="0.25"/>
    <row r="4743" s="29" customFormat="1" x14ac:dyDescent="0.25"/>
    <row r="4744" s="15" customFormat="1" x14ac:dyDescent="0.25"/>
    <row r="4745" customFormat="1" x14ac:dyDescent="0.25"/>
    <row r="4746" s="29" customFormat="1" x14ac:dyDescent="0.25"/>
    <row r="4747" s="15" customFormat="1" x14ac:dyDescent="0.25"/>
    <row r="4748" customFormat="1" x14ac:dyDescent="0.25"/>
    <row r="4749" s="29" customFormat="1" x14ac:dyDescent="0.25"/>
    <row r="4750" s="15" customFormat="1" x14ac:dyDescent="0.25"/>
    <row r="4751" customFormat="1" x14ac:dyDescent="0.25"/>
    <row r="4752" s="29" customFormat="1" x14ac:dyDescent="0.25"/>
    <row r="4753" s="15" customFormat="1" x14ac:dyDescent="0.25"/>
    <row r="4754" customFormat="1" x14ac:dyDescent="0.25"/>
    <row r="4755" s="29" customFormat="1" x14ac:dyDescent="0.25"/>
    <row r="4756" s="15" customFormat="1" x14ac:dyDescent="0.25"/>
    <row r="4757" customFormat="1" x14ac:dyDescent="0.25"/>
    <row r="4758" s="29" customFormat="1" x14ac:dyDescent="0.25"/>
    <row r="4759" s="15" customFormat="1" x14ac:dyDescent="0.25"/>
    <row r="4760" customFormat="1" x14ac:dyDescent="0.25"/>
    <row r="4761" s="29" customFormat="1" x14ac:dyDescent="0.25"/>
    <row r="4762" s="15" customFormat="1" x14ac:dyDescent="0.25"/>
    <row r="4763" customFormat="1" x14ac:dyDescent="0.25"/>
    <row r="4764" s="29" customFormat="1" x14ac:dyDescent="0.25"/>
    <row r="4765" s="15" customFormat="1" x14ac:dyDescent="0.25"/>
    <row r="4766" customFormat="1" x14ac:dyDescent="0.25"/>
    <row r="4767" s="29" customFormat="1" x14ac:dyDescent="0.25"/>
    <row r="4768" s="15" customFormat="1" x14ac:dyDescent="0.25"/>
    <row r="4769" customFormat="1" x14ac:dyDescent="0.25"/>
    <row r="4770" s="29" customFormat="1" x14ac:dyDescent="0.25"/>
    <row r="4771" s="15" customFormat="1" x14ac:dyDescent="0.25"/>
    <row r="4772" customFormat="1" x14ac:dyDescent="0.25"/>
    <row r="4773" s="29" customFormat="1" x14ac:dyDescent="0.25"/>
    <row r="4774" s="15" customFormat="1" x14ac:dyDescent="0.25"/>
    <row r="4775" customFormat="1" x14ac:dyDescent="0.25"/>
    <row r="4776" s="29" customFormat="1" x14ac:dyDescent="0.25"/>
    <row r="4777" s="15" customFormat="1" x14ac:dyDescent="0.25"/>
    <row r="4778" customFormat="1" x14ac:dyDescent="0.25"/>
    <row r="4779" s="29" customFormat="1" x14ac:dyDescent="0.25"/>
    <row r="4780" s="15" customFormat="1" x14ac:dyDescent="0.25"/>
    <row r="4781" customFormat="1" x14ac:dyDescent="0.25"/>
    <row r="4782" s="29" customFormat="1" x14ac:dyDescent="0.25"/>
    <row r="4783" s="15" customFormat="1" x14ac:dyDescent="0.25"/>
    <row r="4784" customFormat="1" x14ac:dyDescent="0.25"/>
    <row r="4785" s="29" customFormat="1" x14ac:dyDescent="0.25"/>
    <row r="4786" s="15" customFormat="1" x14ac:dyDescent="0.25"/>
    <row r="4787" customFormat="1" x14ac:dyDescent="0.25"/>
    <row r="4788" s="29" customFormat="1" x14ac:dyDescent="0.25"/>
    <row r="4789" s="15" customFormat="1" x14ac:dyDescent="0.25"/>
    <row r="4790" customFormat="1" x14ac:dyDescent="0.25"/>
    <row r="4791" s="29" customFormat="1" x14ac:dyDescent="0.25"/>
    <row r="4792" s="15" customFormat="1" x14ac:dyDescent="0.25"/>
    <row r="4793" customFormat="1" x14ac:dyDescent="0.25"/>
    <row r="4794" s="29" customFormat="1" x14ac:dyDescent="0.25"/>
    <row r="4795" s="15" customFormat="1" x14ac:dyDescent="0.25"/>
    <row r="4796" customFormat="1" x14ac:dyDescent="0.25"/>
    <row r="4797" s="29" customFormat="1" x14ac:dyDescent="0.25"/>
    <row r="4798" s="15" customFormat="1" x14ac:dyDescent="0.25"/>
    <row r="4799" customFormat="1" x14ac:dyDescent="0.25"/>
    <row r="4800" s="29" customFormat="1" x14ac:dyDescent="0.25"/>
    <row r="4801" s="15" customFormat="1" x14ac:dyDescent="0.25"/>
    <row r="4802" customFormat="1" x14ac:dyDescent="0.25"/>
    <row r="4803" s="29" customFormat="1" x14ac:dyDescent="0.25"/>
    <row r="4804" s="15" customFormat="1" x14ac:dyDescent="0.25"/>
    <row r="4805" customFormat="1" x14ac:dyDescent="0.25"/>
    <row r="4806" s="29" customFormat="1" x14ac:dyDescent="0.25"/>
    <row r="4807" s="15" customFormat="1" x14ac:dyDescent="0.25"/>
    <row r="4808" customFormat="1" x14ac:dyDescent="0.25"/>
    <row r="4809" s="29" customFormat="1" x14ac:dyDescent="0.25"/>
    <row r="4810" s="15" customFormat="1" x14ac:dyDescent="0.25"/>
    <row r="4811" customFormat="1" x14ac:dyDescent="0.25"/>
    <row r="4812" s="29" customFormat="1" x14ac:dyDescent="0.25"/>
    <row r="4813" s="15" customFormat="1" x14ac:dyDescent="0.25"/>
    <row r="4814" customFormat="1" x14ac:dyDescent="0.25"/>
    <row r="4815" s="29" customFormat="1" x14ac:dyDescent="0.25"/>
    <row r="4816" s="15" customFormat="1" x14ac:dyDescent="0.25"/>
    <row r="4817" customFormat="1" x14ac:dyDescent="0.25"/>
    <row r="4818" s="29" customFormat="1" x14ac:dyDescent="0.25"/>
    <row r="4819" s="15" customFormat="1" x14ac:dyDescent="0.25"/>
    <row r="4820" customFormat="1" x14ac:dyDescent="0.25"/>
    <row r="4821" s="29" customFormat="1" x14ac:dyDescent="0.25"/>
    <row r="4822" s="15" customFormat="1" x14ac:dyDescent="0.25"/>
    <row r="4823" customFormat="1" x14ac:dyDescent="0.25"/>
    <row r="4824" s="29" customFormat="1" x14ac:dyDescent="0.25"/>
    <row r="4825" s="15" customFormat="1" x14ac:dyDescent="0.25"/>
    <row r="4826" customFormat="1" x14ac:dyDescent="0.25"/>
    <row r="4827" s="29" customFormat="1" x14ac:dyDescent="0.25"/>
    <row r="4828" s="15" customFormat="1" x14ac:dyDescent="0.25"/>
    <row r="4829" customFormat="1" x14ac:dyDescent="0.25"/>
    <row r="4830" s="29" customFormat="1" x14ac:dyDescent="0.25"/>
    <row r="4831" s="15" customFormat="1" x14ac:dyDescent="0.25"/>
    <row r="4832" customFormat="1" x14ac:dyDescent="0.25"/>
    <row r="4833" s="29" customFormat="1" x14ac:dyDescent="0.25"/>
    <row r="4834" s="15" customFormat="1" x14ac:dyDescent="0.25"/>
    <row r="4835" customFormat="1" x14ac:dyDescent="0.25"/>
    <row r="4836" s="29" customFormat="1" x14ac:dyDescent="0.25"/>
    <row r="4837" s="15" customFormat="1" x14ac:dyDescent="0.25"/>
    <row r="4838" customFormat="1" x14ac:dyDescent="0.25"/>
    <row r="4839" s="29" customFormat="1" x14ac:dyDescent="0.25"/>
    <row r="4840" s="15" customFormat="1" x14ac:dyDescent="0.25"/>
    <row r="4841" customFormat="1" x14ac:dyDescent="0.25"/>
    <row r="4842" s="29" customFormat="1" x14ac:dyDescent="0.25"/>
    <row r="4843" s="15" customFormat="1" x14ac:dyDescent="0.25"/>
    <row r="4844" customFormat="1" x14ac:dyDescent="0.25"/>
    <row r="4845" s="29" customFormat="1" x14ac:dyDescent="0.25"/>
    <row r="4846" s="15" customFormat="1" x14ac:dyDescent="0.25"/>
    <row r="4847" customFormat="1" x14ac:dyDescent="0.25"/>
    <row r="4848" s="29" customFormat="1" x14ac:dyDescent="0.25"/>
    <row r="4849" s="15" customFormat="1" x14ac:dyDescent="0.25"/>
    <row r="4850" customFormat="1" x14ac:dyDescent="0.25"/>
    <row r="4851" s="29" customFormat="1" x14ac:dyDescent="0.25"/>
    <row r="4852" s="15" customFormat="1" x14ac:dyDescent="0.25"/>
    <row r="4853" customFormat="1" x14ac:dyDescent="0.25"/>
    <row r="4854" s="29" customFormat="1" x14ac:dyDescent="0.25"/>
    <row r="4855" s="15" customFormat="1" x14ac:dyDescent="0.25"/>
    <row r="4856" customFormat="1" x14ac:dyDescent="0.25"/>
    <row r="4857" s="29" customFormat="1" x14ac:dyDescent="0.25"/>
    <row r="4858" s="15" customFormat="1" x14ac:dyDescent="0.25"/>
    <row r="4859" customFormat="1" x14ac:dyDescent="0.25"/>
    <row r="4860" s="29" customFormat="1" x14ac:dyDescent="0.25"/>
    <row r="4861" s="15" customFormat="1" x14ac:dyDescent="0.25"/>
    <row r="4862" customFormat="1" x14ac:dyDescent="0.25"/>
    <row r="4863" s="29" customFormat="1" x14ac:dyDescent="0.25"/>
    <row r="4864" s="15" customFormat="1" x14ac:dyDescent="0.25"/>
    <row r="4865" customFormat="1" x14ac:dyDescent="0.25"/>
    <row r="4866" s="29" customFormat="1" x14ac:dyDescent="0.25"/>
    <row r="4867" s="15" customFormat="1" x14ac:dyDescent="0.25"/>
    <row r="4868" customFormat="1" x14ac:dyDescent="0.25"/>
    <row r="4869" s="29" customFormat="1" x14ac:dyDescent="0.25"/>
    <row r="4870" s="15" customFormat="1" x14ac:dyDescent="0.25"/>
    <row r="4871" customFormat="1" x14ac:dyDescent="0.25"/>
    <row r="4872" s="29" customFormat="1" x14ac:dyDescent="0.25"/>
    <row r="4873" s="15" customFormat="1" x14ac:dyDescent="0.25"/>
    <row r="4874" customFormat="1" x14ac:dyDescent="0.25"/>
    <row r="4875" s="29" customFormat="1" x14ac:dyDescent="0.25"/>
    <row r="4876" s="15" customFormat="1" x14ac:dyDescent="0.25"/>
    <row r="4877" customFormat="1" x14ac:dyDescent="0.25"/>
    <row r="4878" s="29" customFormat="1" x14ac:dyDescent="0.25"/>
    <row r="4879" s="15" customFormat="1" x14ac:dyDescent="0.25"/>
    <row r="4880" customFormat="1" x14ac:dyDescent="0.25"/>
    <row r="4881" s="29" customFormat="1" x14ac:dyDescent="0.25"/>
    <row r="4882" s="15" customFormat="1" x14ac:dyDescent="0.25"/>
    <row r="4883" customFormat="1" x14ac:dyDescent="0.25"/>
    <row r="4884" s="29" customFormat="1" x14ac:dyDescent="0.25"/>
    <row r="4885" s="15" customFormat="1" x14ac:dyDescent="0.25"/>
    <row r="4886" customFormat="1" x14ac:dyDescent="0.25"/>
    <row r="4887" s="29" customFormat="1" x14ac:dyDescent="0.25"/>
    <row r="4888" s="15" customFormat="1" x14ac:dyDescent="0.25"/>
    <row r="4889" customFormat="1" x14ac:dyDescent="0.25"/>
    <row r="4890" s="29" customFormat="1" x14ac:dyDescent="0.25"/>
    <row r="4891" s="15" customFormat="1" x14ac:dyDescent="0.25"/>
    <row r="4892" customFormat="1" x14ac:dyDescent="0.25"/>
    <row r="4893" s="29" customFormat="1" x14ac:dyDescent="0.25"/>
    <row r="4894" s="15" customFormat="1" x14ac:dyDescent="0.25"/>
    <row r="4895" customFormat="1" x14ac:dyDescent="0.25"/>
    <row r="4896" s="29" customFormat="1" x14ac:dyDescent="0.25"/>
    <row r="4897" s="15" customFormat="1" x14ac:dyDescent="0.25"/>
    <row r="4898" customFormat="1" x14ac:dyDescent="0.25"/>
    <row r="4899" s="29" customFormat="1" x14ac:dyDescent="0.25"/>
    <row r="4900" s="15" customFormat="1" x14ac:dyDescent="0.25"/>
    <row r="4901" customFormat="1" x14ac:dyDescent="0.25"/>
    <row r="4902" s="29" customFormat="1" x14ac:dyDescent="0.25"/>
    <row r="4903" s="15" customFormat="1" x14ac:dyDescent="0.25"/>
    <row r="4904" customFormat="1" x14ac:dyDescent="0.25"/>
    <row r="4905" s="29" customFormat="1" x14ac:dyDescent="0.25"/>
    <row r="4906" s="15" customFormat="1" x14ac:dyDescent="0.25"/>
    <row r="4907" customFormat="1" x14ac:dyDescent="0.25"/>
    <row r="4908" s="29" customFormat="1" x14ac:dyDescent="0.25"/>
    <row r="4909" s="15" customFormat="1" x14ac:dyDescent="0.25"/>
    <row r="4910" customFormat="1" x14ac:dyDescent="0.25"/>
    <row r="4911" s="29" customFormat="1" x14ac:dyDescent="0.25"/>
    <row r="4912" s="15" customFormat="1" x14ac:dyDescent="0.25"/>
    <row r="4913" customFormat="1" x14ac:dyDescent="0.25"/>
    <row r="4914" s="29" customFormat="1" x14ac:dyDescent="0.25"/>
    <row r="4915" s="15" customFormat="1" x14ac:dyDescent="0.25"/>
    <row r="4916" customFormat="1" x14ac:dyDescent="0.25"/>
    <row r="4917" s="29" customFormat="1" x14ac:dyDescent="0.25"/>
    <row r="4918" s="15" customFormat="1" x14ac:dyDescent="0.25"/>
    <row r="4919" customFormat="1" x14ac:dyDescent="0.25"/>
    <row r="4920" s="29" customFormat="1" x14ac:dyDescent="0.25"/>
    <row r="4921" s="15" customFormat="1" x14ac:dyDescent="0.25"/>
    <row r="4922" customFormat="1" x14ac:dyDescent="0.25"/>
    <row r="4923" s="29" customFormat="1" x14ac:dyDescent="0.25"/>
    <row r="4924" s="15" customFormat="1" x14ac:dyDescent="0.25"/>
    <row r="4925" customFormat="1" x14ac:dyDescent="0.25"/>
    <row r="4926" s="29" customFormat="1" x14ac:dyDescent="0.25"/>
    <row r="4927" s="15" customFormat="1" x14ac:dyDescent="0.25"/>
    <row r="4928" customFormat="1" x14ac:dyDescent="0.25"/>
    <row r="4929" s="29" customFormat="1" x14ac:dyDescent="0.25"/>
    <row r="4930" s="15" customFormat="1" x14ac:dyDescent="0.25"/>
    <row r="4931" customFormat="1" x14ac:dyDescent="0.25"/>
    <row r="4932" s="29" customFormat="1" x14ac:dyDescent="0.25"/>
    <row r="4933" s="15" customFormat="1" x14ac:dyDescent="0.25"/>
    <row r="4934" customFormat="1" x14ac:dyDescent="0.25"/>
    <row r="4935" s="29" customFormat="1" x14ac:dyDescent="0.25"/>
    <row r="4936" s="15" customFormat="1" x14ac:dyDescent="0.25"/>
    <row r="4937" customFormat="1" x14ac:dyDescent="0.25"/>
    <row r="4938" s="29" customFormat="1" x14ac:dyDescent="0.25"/>
    <row r="4939" s="15" customFormat="1" x14ac:dyDescent="0.25"/>
    <row r="4940" customFormat="1" x14ac:dyDescent="0.25"/>
    <row r="4941" s="29" customFormat="1" x14ac:dyDescent="0.25"/>
    <row r="4942" s="15" customFormat="1" x14ac:dyDescent="0.25"/>
    <row r="4943" customFormat="1" x14ac:dyDescent="0.25"/>
    <row r="4944" s="29" customFormat="1" x14ac:dyDescent="0.25"/>
    <row r="4945" s="15" customFormat="1" x14ac:dyDescent="0.25"/>
    <row r="4946" customFormat="1" x14ac:dyDescent="0.25"/>
    <row r="4947" s="29" customFormat="1" x14ac:dyDescent="0.25"/>
    <row r="4948" s="15" customFormat="1" x14ac:dyDescent="0.25"/>
    <row r="4949" customFormat="1" x14ac:dyDescent="0.25"/>
    <row r="4950" s="29" customFormat="1" x14ac:dyDescent="0.25"/>
    <row r="4951" s="15" customFormat="1" x14ac:dyDescent="0.25"/>
    <row r="4952" customFormat="1" x14ac:dyDescent="0.25"/>
    <row r="4953" s="29" customFormat="1" x14ac:dyDescent="0.25"/>
    <row r="4954" s="15" customFormat="1" x14ac:dyDescent="0.25"/>
    <row r="4955" customFormat="1" x14ac:dyDescent="0.25"/>
    <row r="4956" s="29" customFormat="1" x14ac:dyDescent="0.25"/>
    <row r="4957" s="15" customFormat="1" x14ac:dyDescent="0.25"/>
    <row r="4958" customFormat="1" x14ac:dyDescent="0.25"/>
    <row r="4959" s="29" customFormat="1" x14ac:dyDescent="0.25"/>
    <row r="4960" s="15" customFormat="1" x14ac:dyDescent="0.25"/>
    <row r="4961" customFormat="1" x14ac:dyDescent="0.25"/>
    <row r="4962" s="29" customFormat="1" x14ac:dyDescent="0.25"/>
    <row r="4963" s="15" customFormat="1" x14ac:dyDescent="0.25"/>
    <row r="4964" customFormat="1" x14ac:dyDescent="0.25"/>
    <row r="4965" s="29" customFormat="1" x14ac:dyDescent="0.25"/>
    <row r="4966" s="15" customFormat="1" x14ac:dyDescent="0.25"/>
    <row r="4967" customFormat="1" x14ac:dyDescent="0.25"/>
    <row r="4968" s="29" customFormat="1" x14ac:dyDescent="0.25"/>
    <row r="4969" s="15" customFormat="1" x14ac:dyDescent="0.25"/>
    <row r="4970" customFormat="1" x14ac:dyDescent="0.25"/>
    <row r="4971" s="29" customFormat="1" x14ac:dyDescent="0.25"/>
    <row r="4972" s="15" customFormat="1" x14ac:dyDescent="0.25"/>
    <row r="4973" customFormat="1" x14ac:dyDescent="0.25"/>
    <row r="4974" s="29" customFormat="1" x14ac:dyDescent="0.25"/>
    <row r="4975" s="15" customFormat="1" x14ac:dyDescent="0.25"/>
    <row r="4976" customFormat="1" x14ac:dyDescent="0.25"/>
    <row r="4977" s="29" customFormat="1" x14ac:dyDescent="0.25"/>
    <row r="4978" s="15" customFormat="1" x14ac:dyDescent="0.25"/>
    <row r="4979" customFormat="1" x14ac:dyDescent="0.25"/>
    <row r="4980" s="29" customFormat="1" x14ac:dyDescent="0.25"/>
    <row r="4981" s="15" customFormat="1" x14ac:dyDescent="0.25"/>
    <row r="4982" customFormat="1" x14ac:dyDescent="0.25"/>
    <row r="4983" s="29" customFormat="1" x14ac:dyDescent="0.25"/>
    <row r="4984" s="15" customFormat="1" x14ac:dyDescent="0.25"/>
    <row r="4985" customFormat="1" x14ac:dyDescent="0.25"/>
    <row r="4986" s="29" customFormat="1" x14ac:dyDescent="0.25"/>
    <row r="4987" s="15" customFormat="1" x14ac:dyDescent="0.25"/>
    <row r="4988" customFormat="1" x14ac:dyDescent="0.25"/>
    <row r="4989" s="29" customFormat="1" x14ac:dyDescent="0.25"/>
    <row r="4990" s="15" customFormat="1" x14ac:dyDescent="0.25"/>
    <row r="4991" customFormat="1" x14ac:dyDescent="0.25"/>
    <row r="4992" s="29" customFormat="1" x14ac:dyDescent="0.25"/>
    <row r="4993" s="15" customFormat="1" x14ac:dyDescent="0.25"/>
    <row r="4994" customFormat="1" x14ac:dyDescent="0.25"/>
    <row r="4995" s="29" customFormat="1" x14ac:dyDescent="0.25"/>
    <row r="4996" s="15" customFormat="1" x14ac:dyDescent="0.25"/>
    <row r="4997" customFormat="1" x14ac:dyDescent="0.25"/>
    <row r="4998" s="29" customFormat="1" x14ac:dyDescent="0.25"/>
    <row r="4999" s="15" customFormat="1" x14ac:dyDescent="0.25"/>
    <row r="5000" customFormat="1" x14ac:dyDescent="0.25"/>
    <row r="5001" s="29" customFormat="1" x14ac:dyDescent="0.25"/>
    <row r="5002" s="15" customFormat="1" x14ac:dyDescent="0.25"/>
    <row r="5003" customFormat="1" x14ac:dyDescent="0.25"/>
    <row r="5004" s="29" customFormat="1" x14ac:dyDescent="0.25"/>
    <row r="5005" s="15" customFormat="1" x14ac:dyDescent="0.25"/>
    <row r="5006" customFormat="1" x14ac:dyDescent="0.25"/>
    <row r="5007" s="29" customFormat="1" x14ac:dyDescent="0.25"/>
    <row r="5008" s="15" customFormat="1" x14ac:dyDescent="0.25"/>
    <row r="5009" customFormat="1" x14ac:dyDescent="0.25"/>
    <row r="5010" s="29" customFormat="1" x14ac:dyDescent="0.25"/>
    <row r="5011" s="15" customFormat="1" x14ac:dyDescent="0.25"/>
    <row r="5012" customFormat="1" x14ac:dyDescent="0.25"/>
    <row r="5013" s="29" customFormat="1" x14ac:dyDescent="0.25"/>
    <row r="5014" s="15" customFormat="1" x14ac:dyDescent="0.25"/>
    <row r="5015" customFormat="1" x14ac:dyDescent="0.25"/>
    <row r="5016" s="29" customFormat="1" x14ac:dyDescent="0.25"/>
    <row r="5017" s="15" customFormat="1" x14ac:dyDescent="0.25"/>
    <row r="5018" customFormat="1" x14ac:dyDescent="0.25"/>
    <row r="5019" s="29" customFormat="1" x14ac:dyDescent="0.25"/>
    <row r="5020" s="15" customFormat="1" x14ac:dyDescent="0.25"/>
    <row r="5021" customFormat="1" x14ac:dyDescent="0.25"/>
    <row r="5022" s="29" customFormat="1" x14ac:dyDescent="0.25"/>
    <row r="5023" s="15" customFormat="1" x14ac:dyDescent="0.25"/>
    <row r="5024" customFormat="1" x14ac:dyDescent="0.25"/>
    <row r="5025" s="29" customFormat="1" x14ac:dyDescent="0.25"/>
    <row r="5026" s="15" customFormat="1" x14ac:dyDescent="0.25"/>
    <row r="5027" customFormat="1" x14ac:dyDescent="0.25"/>
    <row r="5028" s="29" customFormat="1" x14ac:dyDescent="0.25"/>
    <row r="5029" s="15" customFormat="1" x14ac:dyDescent="0.25"/>
    <row r="5030" customFormat="1" x14ac:dyDescent="0.25"/>
    <row r="5031" s="29" customFormat="1" x14ac:dyDescent="0.25"/>
    <row r="5032" s="15" customFormat="1" x14ac:dyDescent="0.25"/>
    <row r="5033" customFormat="1" x14ac:dyDescent="0.25"/>
    <row r="5034" s="29" customFormat="1" x14ac:dyDescent="0.25"/>
    <row r="5035" s="15" customFormat="1" x14ac:dyDescent="0.25"/>
    <row r="5036" customFormat="1" x14ac:dyDescent="0.25"/>
    <row r="5037" s="29" customFormat="1" x14ac:dyDescent="0.25"/>
    <row r="5038" s="15" customFormat="1" x14ac:dyDescent="0.25"/>
    <row r="5039" customFormat="1" x14ac:dyDescent="0.25"/>
    <row r="5040" s="29" customFormat="1" x14ac:dyDescent="0.25"/>
    <row r="5041" s="15" customFormat="1" x14ac:dyDescent="0.25"/>
    <row r="5042" customFormat="1" x14ac:dyDescent="0.25"/>
    <row r="5043" s="29" customFormat="1" x14ac:dyDescent="0.25"/>
    <row r="5044" s="15" customFormat="1" x14ac:dyDescent="0.25"/>
    <row r="5045" customFormat="1" x14ac:dyDescent="0.25"/>
    <row r="5046" s="29" customFormat="1" x14ac:dyDescent="0.25"/>
    <row r="5047" s="15" customFormat="1" x14ac:dyDescent="0.25"/>
    <row r="5048" customFormat="1" x14ac:dyDescent="0.25"/>
    <row r="5049" s="29" customFormat="1" x14ac:dyDescent="0.25"/>
    <row r="5050" s="15" customFormat="1" x14ac:dyDescent="0.25"/>
    <row r="5051" customFormat="1" x14ac:dyDescent="0.25"/>
    <row r="5052" s="29" customFormat="1" x14ac:dyDescent="0.25"/>
    <row r="5053" s="15" customFormat="1" x14ac:dyDescent="0.25"/>
    <row r="5054" customFormat="1" x14ac:dyDescent="0.25"/>
    <row r="5055" s="29" customFormat="1" x14ac:dyDescent="0.25"/>
    <row r="5056" s="15" customFormat="1" x14ac:dyDescent="0.25"/>
    <row r="5057" customFormat="1" x14ac:dyDescent="0.25"/>
    <row r="5058" s="29" customFormat="1" x14ac:dyDescent="0.25"/>
    <row r="5059" s="15" customFormat="1" x14ac:dyDescent="0.25"/>
    <row r="5060" customFormat="1" x14ac:dyDescent="0.25"/>
    <row r="5061" s="29" customFormat="1" x14ac:dyDescent="0.25"/>
    <row r="5062" s="15" customFormat="1" x14ac:dyDescent="0.25"/>
    <row r="5063" customFormat="1" x14ac:dyDescent="0.25"/>
    <row r="5064" s="29" customFormat="1" x14ac:dyDescent="0.25"/>
    <row r="5065" s="15" customFormat="1" x14ac:dyDescent="0.25"/>
    <row r="5066" customFormat="1" x14ac:dyDescent="0.25"/>
    <row r="5067" s="29" customFormat="1" x14ac:dyDescent="0.25"/>
    <row r="5068" s="15" customFormat="1" x14ac:dyDescent="0.25"/>
    <row r="5069" customFormat="1" x14ac:dyDescent="0.25"/>
    <row r="5070" s="29" customFormat="1" x14ac:dyDescent="0.25"/>
    <row r="5071" s="15" customFormat="1" x14ac:dyDescent="0.25"/>
    <row r="5072" customFormat="1" x14ac:dyDescent="0.25"/>
    <row r="5073" s="29" customFormat="1" x14ac:dyDescent="0.25"/>
    <row r="5074" s="15" customFormat="1" x14ac:dyDescent="0.25"/>
    <row r="5075" customFormat="1" x14ac:dyDescent="0.25"/>
    <row r="5076" s="29" customFormat="1" x14ac:dyDescent="0.25"/>
    <row r="5077" s="15" customFormat="1" x14ac:dyDescent="0.25"/>
    <row r="5078" customFormat="1" x14ac:dyDescent="0.25"/>
    <row r="5079" s="29" customFormat="1" x14ac:dyDescent="0.25"/>
    <row r="5080" s="15" customFormat="1" x14ac:dyDescent="0.25"/>
    <row r="5081" customFormat="1" x14ac:dyDescent="0.25"/>
    <row r="5082" s="29" customFormat="1" x14ac:dyDescent="0.25"/>
    <row r="5083" s="15" customFormat="1" x14ac:dyDescent="0.25"/>
    <row r="5084" customFormat="1" x14ac:dyDescent="0.25"/>
    <row r="5085" s="29" customFormat="1" x14ac:dyDescent="0.25"/>
    <row r="5086" s="15" customFormat="1" x14ac:dyDescent="0.25"/>
    <row r="5087" customFormat="1" x14ac:dyDescent="0.25"/>
    <row r="5088" s="29" customFormat="1" x14ac:dyDescent="0.25"/>
    <row r="5089" spans="1:1" s="15" customFormat="1" x14ac:dyDescent="0.25"/>
    <row r="5090" spans="1:1" customFormat="1" x14ac:dyDescent="0.25"/>
    <row r="5091" spans="1:1" s="29" customFormat="1" x14ac:dyDescent="0.25"/>
    <row r="5092" spans="1:1" s="15" customFormat="1" x14ac:dyDescent="0.25"/>
    <row r="5093" spans="1:1" customFormat="1" x14ac:dyDescent="0.25"/>
    <row r="5094" spans="1:1" s="29" customFormat="1" x14ac:dyDescent="0.25"/>
    <row r="5095" spans="1:1" s="15" customFormat="1" x14ac:dyDescent="0.25"/>
    <row r="5096" spans="1:1" customFormat="1" x14ac:dyDescent="0.25"/>
    <row r="5097" spans="1:1" s="68" customFormat="1" x14ac:dyDescent="0.25"/>
    <row r="5098" spans="1:1" customFormat="1" x14ac:dyDescent="0.25"/>
    <row r="5099" spans="1:1" s="68" customFormat="1" x14ac:dyDescent="0.25"/>
    <row r="5100" spans="1:1" s="68" customFormat="1" x14ac:dyDescent="0.25"/>
    <row r="5101" spans="1:1" customFormat="1" x14ac:dyDescent="0.25">
      <c r="A5101" s="66"/>
    </row>
    <row r="5102" spans="1:1" customFormat="1" x14ac:dyDescent="0.25"/>
    <row r="5103" spans="1:1" customFormat="1" x14ac:dyDescent="0.25">
      <c r="A5103" s="65"/>
    </row>
    <row r="5104" spans="1:1" customFormat="1" x14ac:dyDescent="0.25">
      <c r="A5104" s="67"/>
    </row>
    <row r="5105" spans="1:2" customFormat="1" x14ac:dyDescent="0.25"/>
    <row r="5106" spans="1:2" customFormat="1" x14ac:dyDescent="0.25"/>
    <row r="5107" spans="1:2" s="1" customFormat="1" x14ac:dyDescent="0.25">
      <c r="A5107"/>
    </row>
    <row r="5108" spans="1:2" s="1" customFormat="1" x14ac:dyDescent="0.25">
      <c r="A5108"/>
    </row>
    <row r="5109" spans="1:2" customFormat="1" x14ac:dyDescent="0.25"/>
    <row r="5110" spans="1:2" customFormat="1" x14ac:dyDescent="0.25">
      <c r="B5110" s="29"/>
    </row>
    <row r="5111" spans="1:2" s="29" customFormat="1" x14ac:dyDescent="0.25"/>
    <row r="5112" spans="1:2" s="29" customFormat="1" x14ac:dyDescent="0.25"/>
    <row r="5113" spans="1:2" s="15" customFormat="1" x14ac:dyDescent="0.25"/>
    <row r="5114" spans="1:2" customFormat="1" x14ac:dyDescent="0.25"/>
    <row r="5115" spans="1:2" s="29" customFormat="1" x14ac:dyDescent="0.25"/>
    <row r="5116" spans="1:2" s="15" customFormat="1" x14ac:dyDescent="0.25"/>
    <row r="5117" spans="1:2" customFormat="1" x14ac:dyDescent="0.25"/>
    <row r="5118" spans="1:2" s="29" customFormat="1" x14ac:dyDescent="0.25"/>
    <row r="5119" spans="1:2" s="15" customFormat="1" x14ac:dyDescent="0.25"/>
    <row r="5120" spans="1:2" customFormat="1" x14ac:dyDescent="0.25"/>
    <row r="5121" s="29" customFormat="1" x14ac:dyDescent="0.25"/>
    <row r="5122" s="15" customFormat="1" x14ac:dyDescent="0.25"/>
    <row r="5123" customFormat="1" x14ac:dyDescent="0.25"/>
    <row r="5124" s="29" customFormat="1" x14ac:dyDescent="0.25"/>
    <row r="5125" s="15" customFormat="1" x14ac:dyDescent="0.25"/>
    <row r="5126" customFormat="1" x14ac:dyDescent="0.25"/>
    <row r="5127" s="29" customFormat="1" x14ac:dyDescent="0.25"/>
    <row r="5128" s="15" customFormat="1" x14ac:dyDescent="0.25"/>
    <row r="5129" customFormat="1" x14ac:dyDescent="0.25"/>
    <row r="5130" s="29" customFormat="1" x14ac:dyDescent="0.25"/>
    <row r="5131" s="15" customFormat="1" x14ac:dyDescent="0.25"/>
    <row r="5132" customFormat="1" x14ac:dyDescent="0.25"/>
    <row r="5133" s="29" customFormat="1" x14ac:dyDescent="0.25"/>
    <row r="5134" s="15" customFormat="1" x14ac:dyDescent="0.25"/>
    <row r="5135" customFormat="1" x14ac:dyDescent="0.25"/>
    <row r="5136" s="29" customFormat="1" x14ac:dyDescent="0.25"/>
    <row r="5137" s="15" customFormat="1" x14ac:dyDescent="0.25"/>
    <row r="5138" customFormat="1" x14ac:dyDescent="0.25"/>
    <row r="5139" s="29" customFormat="1" x14ac:dyDescent="0.25"/>
    <row r="5140" s="15" customFormat="1" x14ac:dyDescent="0.25"/>
    <row r="5141" customFormat="1" x14ac:dyDescent="0.25"/>
    <row r="5142" s="29" customFormat="1" x14ac:dyDescent="0.25"/>
    <row r="5143" s="15" customFormat="1" x14ac:dyDescent="0.25"/>
    <row r="5144" customFormat="1" x14ac:dyDescent="0.25"/>
    <row r="5145" s="29" customFormat="1" x14ac:dyDescent="0.25"/>
    <row r="5146" s="15" customFormat="1" x14ac:dyDescent="0.25"/>
    <row r="5147" customFormat="1" x14ac:dyDescent="0.25"/>
    <row r="5148" s="29" customFormat="1" x14ac:dyDescent="0.25"/>
    <row r="5149" s="15" customFormat="1" x14ac:dyDescent="0.25"/>
    <row r="5150" customFormat="1" x14ac:dyDescent="0.25"/>
    <row r="5151" s="29" customFormat="1" x14ac:dyDescent="0.25"/>
    <row r="5152" s="15" customFormat="1" x14ac:dyDescent="0.25"/>
    <row r="5153" customFormat="1" x14ac:dyDescent="0.25"/>
    <row r="5154" s="29" customFormat="1" x14ac:dyDescent="0.25"/>
    <row r="5155" s="15" customFormat="1" x14ac:dyDescent="0.25"/>
    <row r="5156" customFormat="1" x14ac:dyDescent="0.25"/>
    <row r="5157" s="29" customFormat="1" x14ac:dyDescent="0.25"/>
    <row r="5158" s="15" customFormat="1" x14ac:dyDescent="0.25"/>
    <row r="5159" customFormat="1" x14ac:dyDescent="0.25"/>
    <row r="5160" s="29" customFormat="1" x14ac:dyDescent="0.25"/>
    <row r="5161" s="15" customFormat="1" x14ac:dyDescent="0.25"/>
    <row r="5162" customFormat="1" x14ac:dyDescent="0.25"/>
    <row r="5163" s="29" customFormat="1" x14ac:dyDescent="0.25"/>
    <row r="5164" s="15" customFormat="1" x14ac:dyDescent="0.25"/>
    <row r="5165" customFormat="1" x14ac:dyDescent="0.25"/>
    <row r="5166" s="29" customFormat="1" x14ac:dyDescent="0.25"/>
    <row r="5167" s="15" customFormat="1" x14ac:dyDescent="0.25"/>
    <row r="5168" customFormat="1" x14ac:dyDescent="0.25"/>
    <row r="5169" spans="1:2" s="68" customFormat="1" x14ac:dyDescent="0.25"/>
    <row r="5170" spans="1:2" customFormat="1" x14ac:dyDescent="0.25"/>
    <row r="5171" spans="1:2" s="68" customFormat="1" x14ac:dyDescent="0.25"/>
    <row r="5172" spans="1:2" s="68" customFormat="1" x14ac:dyDescent="0.25"/>
    <row r="5173" spans="1:2" customFormat="1" x14ac:dyDescent="0.25">
      <c r="A5173" s="66"/>
    </row>
    <row r="5174" spans="1:2" customFormat="1" x14ac:dyDescent="0.25"/>
    <row r="5175" spans="1:2" customFormat="1" x14ac:dyDescent="0.25">
      <c r="A5175" s="65"/>
    </row>
    <row r="5176" spans="1:2" customFormat="1" x14ac:dyDescent="0.25">
      <c r="A5176" s="67"/>
    </row>
    <row r="5177" spans="1:2" customFormat="1" x14ac:dyDescent="0.25"/>
    <row r="5178" spans="1:2" customFormat="1" x14ac:dyDescent="0.25"/>
    <row r="5179" spans="1:2" s="1" customFormat="1" x14ac:dyDescent="0.25">
      <c r="A5179"/>
    </row>
    <row r="5180" spans="1:2" customFormat="1" x14ac:dyDescent="0.25"/>
    <row r="5181" spans="1:2" customFormat="1" x14ac:dyDescent="0.25">
      <c r="B5181" s="29"/>
    </row>
    <row r="5182" spans="1:2" s="29" customFormat="1" x14ac:dyDescent="0.25"/>
    <row r="5183" spans="1:2" s="29" customFormat="1" x14ac:dyDescent="0.25"/>
    <row r="5184" spans="1:2" s="15" customFormat="1" x14ac:dyDescent="0.25"/>
    <row r="5185" customFormat="1" x14ac:dyDescent="0.25"/>
    <row r="5186" s="29" customFormat="1" x14ac:dyDescent="0.25"/>
    <row r="5187" s="15" customFormat="1" x14ac:dyDescent="0.25"/>
    <row r="5188" customFormat="1" x14ac:dyDescent="0.25"/>
    <row r="5189" s="29" customFormat="1" x14ac:dyDescent="0.25"/>
    <row r="5190" s="15" customFormat="1" x14ac:dyDescent="0.25"/>
    <row r="5191" customFormat="1" x14ac:dyDescent="0.25"/>
    <row r="5192" s="29" customFormat="1" x14ac:dyDescent="0.25"/>
    <row r="5193" s="15" customFormat="1" x14ac:dyDescent="0.25"/>
    <row r="5194" customFormat="1" x14ac:dyDescent="0.25"/>
    <row r="5195" s="29" customFormat="1" x14ac:dyDescent="0.25"/>
    <row r="5196" s="15" customFormat="1" x14ac:dyDescent="0.25"/>
    <row r="5197" customFormat="1" x14ac:dyDescent="0.25"/>
    <row r="5198" s="29" customFormat="1" x14ac:dyDescent="0.25"/>
    <row r="5199" s="15" customFormat="1" x14ac:dyDescent="0.25"/>
    <row r="5200" customFormat="1" x14ac:dyDescent="0.25"/>
    <row r="5201" s="29" customFormat="1" x14ac:dyDescent="0.25"/>
    <row r="5202" s="15" customFormat="1" x14ac:dyDescent="0.25"/>
    <row r="5203" customFormat="1" x14ac:dyDescent="0.25"/>
    <row r="5204" s="29" customFormat="1" x14ac:dyDescent="0.25"/>
    <row r="5205" s="15" customFormat="1" x14ac:dyDescent="0.25"/>
    <row r="5206" customFormat="1" x14ac:dyDescent="0.25"/>
    <row r="5207" s="29" customFormat="1" x14ac:dyDescent="0.25"/>
    <row r="5208" s="15" customFormat="1" x14ac:dyDescent="0.25"/>
    <row r="5209" customFormat="1" x14ac:dyDescent="0.25"/>
    <row r="5210" s="29" customFormat="1" x14ac:dyDescent="0.25"/>
    <row r="5211" s="15" customFormat="1" x14ac:dyDescent="0.25"/>
    <row r="5212" customFormat="1" x14ac:dyDescent="0.25"/>
    <row r="5213" s="29" customFormat="1" x14ac:dyDescent="0.25"/>
    <row r="5214" s="15" customFormat="1" x14ac:dyDescent="0.25"/>
    <row r="5215" customFormat="1" x14ac:dyDescent="0.25"/>
    <row r="5216" s="29" customFormat="1" x14ac:dyDescent="0.25"/>
    <row r="5217" spans="1:1" s="15" customFormat="1" x14ac:dyDescent="0.25"/>
    <row r="5218" spans="1:1" customFormat="1" x14ac:dyDescent="0.25"/>
    <row r="5219" spans="1:1" s="29" customFormat="1" x14ac:dyDescent="0.25"/>
    <row r="5220" spans="1:1" s="15" customFormat="1" x14ac:dyDescent="0.25"/>
    <row r="5221" spans="1:1" customFormat="1" x14ac:dyDescent="0.25"/>
    <row r="5222" spans="1:1" s="68" customFormat="1" x14ac:dyDescent="0.25"/>
    <row r="5223" spans="1:1" customFormat="1" x14ac:dyDescent="0.25"/>
    <row r="5224" spans="1:1" s="68" customFormat="1" x14ac:dyDescent="0.25"/>
    <row r="5225" spans="1:1" s="68" customFormat="1" x14ac:dyDescent="0.25"/>
    <row r="5226" spans="1:1" customFormat="1" x14ac:dyDescent="0.25"/>
    <row r="5227" spans="1:1" customFormat="1" x14ac:dyDescent="0.25">
      <c r="A5227" s="65"/>
    </row>
    <row r="5228" spans="1:1" customFormat="1" x14ac:dyDescent="0.25">
      <c r="A5228" s="67"/>
    </row>
    <row r="5229" spans="1:1" customFormat="1" x14ac:dyDescent="0.25"/>
    <row r="5230" spans="1:1" customFormat="1" x14ac:dyDescent="0.25"/>
    <row r="5231" spans="1:1" s="1" customFormat="1" x14ac:dyDescent="0.25">
      <c r="A5231"/>
    </row>
    <row r="5232" spans="1:1" customFormat="1" x14ac:dyDescent="0.25"/>
    <row r="5233" spans="2:2" customFormat="1" x14ac:dyDescent="0.25">
      <c r="B5233" s="29"/>
    </row>
    <row r="5234" spans="2:2" s="29" customFormat="1" x14ac:dyDescent="0.25"/>
    <row r="5235" spans="2:2" s="29" customFormat="1" x14ac:dyDescent="0.25"/>
    <row r="5236" spans="2:2" s="15" customFormat="1" x14ac:dyDescent="0.25"/>
    <row r="5237" spans="2:2" customFormat="1" x14ac:dyDescent="0.25"/>
    <row r="5238" spans="2:2" s="29" customFormat="1" x14ac:dyDescent="0.25"/>
    <row r="5239" spans="2:2" s="15" customFormat="1" x14ac:dyDescent="0.25"/>
    <row r="5240" spans="2:2" customFormat="1" x14ac:dyDescent="0.25"/>
    <row r="5241" spans="2:2" s="29" customFormat="1" x14ac:dyDescent="0.25"/>
    <row r="5242" spans="2:2" s="15" customFormat="1" x14ac:dyDescent="0.25"/>
    <row r="5243" spans="2:2" customFormat="1" x14ac:dyDescent="0.25"/>
    <row r="5244" spans="2:2" s="29" customFormat="1" x14ac:dyDescent="0.25"/>
    <row r="5245" spans="2:2" s="15" customFormat="1" x14ac:dyDescent="0.25"/>
    <row r="5246" spans="2:2" customFormat="1" x14ac:dyDescent="0.25"/>
    <row r="5247" spans="2:2" s="29" customFormat="1" x14ac:dyDescent="0.25"/>
    <row r="5248" spans="2:2" s="15" customFormat="1" x14ac:dyDescent="0.25"/>
    <row r="5249" customFormat="1" x14ac:dyDescent="0.25"/>
    <row r="5250" s="29" customFormat="1" x14ac:dyDescent="0.25"/>
    <row r="5251" s="15" customFormat="1" x14ac:dyDescent="0.25"/>
    <row r="5252" customFormat="1" x14ac:dyDescent="0.25"/>
    <row r="5253" s="29" customFormat="1" x14ac:dyDescent="0.25"/>
    <row r="5254" s="15" customFormat="1" x14ac:dyDescent="0.25"/>
    <row r="5255" customFormat="1" x14ac:dyDescent="0.25"/>
    <row r="5256" s="29" customFormat="1" x14ac:dyDescent="0.25"/>
    <row r="5257" s="15" customFormat="1" x14ac:dyDescent="0.25"/>
    <row r="5258" customFormat="1" x14ac:dyDescent="0.25"/>
    <row r="5259" s="29" customFormat="1" x14ac:dyDescent="0.25"/>
    <row r="5260" s="15" customFormat="1" x14ac:dyDescent="0.25"/>
    <row r="5261" customFormat="1" x14ac:dyDescent="0.25"/>
    <row r="5262" s="29" customFormat="1" x14ac:dyDescent="0.25"/>
    <row r="5263" s="15" customFormat="1" x14ac:dyDescent="0.25"/>
    <row r="5264" customFormat="1" x14ac:dyDescent="0.25"/>
    <row r="5265" spans="1:1" s="29" customFormat="1" x14ac:dyDescent="0.25"/>
    <row r="5266" spans="1:1" s="15" customFormat="1" x14ac:dyDescent="0.25"/>
    <row r="5267" spans="1:1" customFormat="1" x14ac:dyDescent="0.25"/>
    <row r="5268" spans="1:1" s="29" customFormat="1" x14ac:dyDescent="0.25"/>
    <row r="5269" spans="1:1" s="15" customFormat="1" x14ac:dyDescent="0.25"/>
    <row r="5270" spans="1:1" customFormat="1" x14ac:dyDescent="0.25"/>
    <row r="5271" spans="1:1" s="29" customFormat="1" x14ac:dyDescent="0.25"/>
    <row r="5272" spans="1:1" s="15" customFormat="1" x14ac:dyDescent="0.25"/>
    <row r="5273" spans="1:1" customFormat="1" x14ac:dyDescent="0.25"/>
    <row r="5274" spans="1:1" s="68" customFormat="1" x14ac:dyDescent="0.25"/>
    <row r="5275" spans="1:1" s="68" customFormat="1" x14ac:dyDescent="0.25"/>
    <row r="5276" spans="1:1" s="68" customFormat="1" x14ac:dyDescent="0.25"/>
    <row r="5277" spans="1:1" customFormat="1" x14ac:dyDescent="0.25"/>
    <row r="5278" spans="1:1" customFormat="1" x14ac:dyDescent="0.25">
      <c r="A5278" s="65"/>
    </row>
    <row r="5279" spans="1:1" customFormat="1" x14ac:dyDescent="0.25">
      <c r="A5279" s="67"/>
    </row>
    <row r="5280" spans="1:1" customFormat="1" x14ac:dyDescent="0.25"/>
    <row r="5281" spans="1:2" customFormat="1" x14ac:dyDescent="0.25"/>
    <row r="5282" spans="1:2" s="1" customFormat="1" x14ac:dyDescent="0.25">
      <c r="A5282"/>
    </row>
    <row r="5283" spans="1:2" customFormat="1" x14ac:dyDescent="0.25"/>
    <row r="5284" spans="1:2" customFormat="1" x14ac:dyDescent="0.25">
      <c r="B5284" s="29"/>
    </row>
    <row r="5285" spans="1:2" s="29" customFormat="1" x14ac:dyDescent="0.25"/>
    <row r="5286" spans="1:2" s="29" customFormat="1" x14ac:dyDescent="0.25"/>
    <row r="5287" spans="1:2" s="15" customFormat="1" x14ac:dyDescent="0.25"/>
    <row r="5288" spans="1:2" customFormat="1" x14ac:dyDescent="0.25"/>
    <row r="5289" spans="1:2" s="29" customFormat="1" x14ac:dyDescent="0.25"/>
    <row r="5290" spans="1:2" s="15" customFormat="1" x14ac:dyDescent="0.25"/>
    <row r="5291" spans="1:2" customFormat="1" x14ac:dyDescent="0.25"/>
    <row r="5292" spans="1:2" s="29" customFormat="1" x14ac:dyDescent="0.25"/>
    <row r="5293" spans="1:2" s="15" customFormat="1" x14ac:dyDescent="0.25"/>
    <row r="5294" spans="1:2" customFormat="1" x14ac:dyDescent="0.25"/>
    <row r="5295" spans="1:2" s="29" customFormat="1" x14ac:dyDescent="0.25"/>
    <row r="5296" spans="1:2" s="15" customFormat="1" x14ac:dyDescent="0.25"/>
    <row r="5297" customFormat="1" x14ac:dyDescent="0.25"/>
    <row r="5298" s="29" customFormat="1" x14ac:dyDescent="0.25"/>
    <row r="5299" s="15" customFormat="1" x14ac:dyDescent="0.25"/>
    <row r="5300" customFormat="1" x14ac:dyDescent="0.25"/>
    <row r="5301" s="29" customFormat="1" x14ac:dyDescent="0.25"/>
    <row r="5302" s="15" customFormat="1" x14ac:dyDescent="0.25"/>
    <row r="5303" customFormat="1" x14ac:dyDescent="0.25"/>
    <row r="5304" s="29" customFormat="1" x14ac:dyDescent="0.25"/>
    <row r="5305" s="15" customFormat="1" x14ac:dyDescent="0.25"/>
    <row r="5306" customFormat="1" x14ac:dyDescent="0.25"/>
    <row r="5307" s="29" customFormat="1" x14ac:dyDescent="0.25"/>
    <row r="5308" s="15" customFormat="1" x14ac:dyDescent="0.25"/>
    <row r="5309" customFormat="1" x14ac:dyDescent="0.25"/>
    <row r="5310" s="29" customFormat="1" x14ac:dyDescent="0.25"/>
    <row r="5311" s="15" customFormat="1" x14ac:dyDescent="0.25"/>
    <row r="5312" customFormat="1" x14ac:dyDescent="0.25"/>
    <row r="5313" s="29" customFormat="1" x14ac:dyDescent="0.25"/>
    <row r="5314" s="15" customFormat="1" x14ac:dyDescent="0.25"/>
    <row r="5315" customFormat="1" x14ac:dyDescent="0.25"/>
    <row r="5316" s="29" customFormat="1" x14ac:dyDescent="0.25"/>
    <row r="5317" s="15" customFormat="1" x14ac:dyDescent="0.25"/>
    <row r="5318" customFormat="1" x14ac:dyDescent="0.25"/>
    <row r="5319" s="29" customFormat="1" x14ac:dyDescent="0.25"/>
    <row r="5320" s="15" customFormat="1" x14ac:dyDescent="0.25"/>
    <row r="5321" customFormat="1" x14ac:dyDescent="0.25"/>
    <row r="5322" s="29" customFormat="1" x14ac:dyDescent="0.25"/>
    <row r="5323" s="15" customFormat="1" x14ac:dyDescent="0.25"/>
    <row r="5324" customFormat="1" x14ac:dyDescent="0.25"/>
    <row r="5325" s="68" customFormat="1" x14ac:dyDescent="0.25"/>
    <row r="5326" customFormat="1" x14ac:dyDescent="0.25"/>
    <row r="5327" s="68" customFormat="1" x14ac:dyDescent="0.25"/>
    <row r="5328" s="68" customFormat="1" x14ac:dyDescent="0.25"/>
    <row r="5329" spans="1:2" customFormat="1" x14ac:dyDescent="0.25"/>
    <row r="5330" spans="1:2" customFormat="1" x14ac:dyDescent="0.25">
      <c r="A5330" s="65"/>
    </row>
    <row r="5331" spans="1:2" customFormat="1" x14ac:dyDescent="0.25">
      <c r="A5331" s="67"/>
    </row>
    <row r="5332" spans="1:2" customFormat="1" x14ac:dyDescent="0.25"/>
    <row r="5333" spans="1:2" customFormat="1" x14ac:dyDescent="0.25"/>
    <row r="5334" spans="1:2" s="1" customFormat="1" x14ac:dyDescent="0.25">
      <c r="A5334"/>
    </row>
    <row r="5335" spans="1:2" customFormat="1" x14ac:dyDescent="0.25"/>
    <row r="5336" spans="1:2" customFormat="1" x14ac:dyDescent="0.25">
      <c r="B5336" s="29"/>
    </row>
    <row r="5337" spans="1:2" s="29" customFormat="1" x14ac:dyDescent="0.25"/>
    <row r="5338" spans="1:2" s="29" customFormat="1" x14ac:dyDescent="0.25"/>
    <row r="5339" spans="1:2" s="15" customFormat="1" x14ac:dyDescent="0.25"/>
    <row r="5340" spans="1:2" customFormat="1" x14ac:dyDescent="0.25"/>
    <row r="5341" spans="1:2" s="29" customFormat="1" x14ac:dyDescent="0.25"/>
    <row r="5342" spans="1:2" s="15" customFormat="1" x14ac:dyDescent="0.25"/>
    <row r="5343" spans="1:2" customFormat="1" x14ac:dyDescent="0.25"/>
    <row r="5344" spans="1:2" s="29" customFormat="1" x14ac:dyDescent="0.25"/>
    <row r="5345" spans="1:1" s="15" customFormat="1" x14ac:dyDescent="0.25"/>
    <row r="5346" spans="1:1" customFormat="1" x14ac:dyDescent="0.25"/>
    <row r="5347" spans="1:1" s="29" customFormat="1" x14ac:dyDescent="0.25"/>
    <row r="5348" spans="1:1" s="15" customFormat="1" x14ac:dyDescent="0.25"/>
    <row r="5349" spans="1:1" customFormat="1" x14ac:dyDescent="0.25"/>
    <row r="5350" spans="1:1" s="29" customFormat="1" x14ac:dyDescent="0.25"/>
    <row r="5351" spans="1:1" s="15" customFormat="1" x14ac:dyDescent="0.25"/>
    <row r="5352" spans="1:1" customFormat="1" x14ac:dyDescent="0.25"/>
    <row r="5353" spans="1:1" s="29" customFormat="1" x14ac:dyDescent="0.25"/>
    <row r="5354" spans="1:1" s="15" customFormat="1" x14ac:dyDescent="0.25"/>
    <row r="5355" spans="1:1" customFormat="1" x14ac:dyDescent="0.25"/>
    <row r="5356" spans="1:1" s="68" customFormat="1" x14ac:dyDescent="0.25"/>
    <row r="5357" spans="1:1" s="68" customFormat="1" x14ac:dyDescent="0.25"/>
    <row r="5358" spans="1:1" s="68" customFormat="1" x14ac:dyDescent="0.25"/>
    <row r="5359" spans="1:1" customFormat="1" x14ac:dyDescent="0.25"/>
    <row r="5360" spans="1:1" customFormat="1" x14ac:dyDescent="0.25">
      <c r="A5360" s="65"/>
    </row>
    <row r="5361" spans="1:1" customFormat="1" x14ac:dyDescent="0.25">
      <c r="A5361" s="67"/>
    </row>
    <row r="5362" spans="1:1" customFormat="1" x14ac:dyDescent="0.25"/>
    <row r="5363" spans="1:1" customFormat="1" x14ac:dyDescent="0.25"/>
    <row r="5364" spans="1:1" s="1" customFormat="1" x14ac:dyDescent="0.25">
      <c r="A5364"/>
    </row>
    <row r="5365" spans="1:1" customFormat="1" x14ac:dyDescent="0.25"/>
    <row r="5366" spans="1:1" customFormat="1" x14ac:dyDescent="0.25"/>
    <row r="5367" spans="1:1" s="29" customFormat="1" x14ac:dyDescent="0.25"/>
    <row r="5368" spans="1:1" s="29" customFormat="1" x14ac:dyDescent="0.25"/>
    <row r="5369" spans="1:1" s="15" customFormat="1" x14ac:dyDescent="0.25"/>
    <row r="5370" spans="1:1" customFormat="1" x14ac:dyDescent="0.25"/>
    <row r="5371" spans="1:1" s="29" customFormat="1" x14ac:dyDescent="0.25"/>
    <row r="5372" spans="1:1" s="15" customFormat="1" x14ac:dyDescent="0.25"/>
    <row r="5373" spans="1:1" customFormat="1" x14ac:dyDescent="0.25"/>
    <row r="5374" spans="1:1" s="29" customFormat="1" x14ac:dyDescent="0.25"/>
    <row r="5375" spans="1:1" s="15" customFormat="1" x14ac:dyDescent="0.25"/>
    <row r="5376" spans="1:1" customFormat="1" x14ac:dyDescent="0.25"/>
    <row r="5377" spans="1:1" s="29" customFormat="1" x14ac:dyDescent="0.25"/>
    <row r="5378" spans="1:1" s="15" customFormat="1" x14ac:dyDescent="0.25"/>
    <row r="5379" spans="1:1" customFormat="1" x14ac:dyDescent="0.25"/>
    <row r="5380" spans="1:1" s="29" customFormat="1" x14ac:dyDescent="0.25"/>
    <row r="5381" spans="1:1" s="15" customFormat="1" x14ac:dyDescent="0.25"/>
    <row r="5382" spans="1:1" customFormat="1" x14ac:dyDescent="0.25"/>
    <row r="5383" spans="1:1" s="29" customFormat="1" x14ac:dyDescent="0.25"/>
    <row r="5384" spans="1:1" s="15" customFormat="1" x14ac:dyDescent="0.25"/>
    <row r="5385" spans="1:1" customFormat="1" x14ac:dyDescent="0.25"/>
    <row r="5386" spans="1:1" s="68" customFormat="1" x14ac:dyDescent="0.25"/>
    <row r="5387" spans="1:1" s="68" customFormat="1" x14ac:dyDescent="0.25"/>
    <row r="5388" spans="1:1" s="68" customFormat="1" x14ac:dyDescent="0.25"/>
    <row r="5389" spans="1:1" customFormat="1" x14ac:dyDescent="0.25"/>
    <row r="5390" spans="1:1" customFormat="1" x14ac:dyDescent="0.25">
      <c r="A5390" s="65"/>
    </row>
    <row r="5391" spans="1:1" customFormat="1" x14ac:dyDescent="0.25">
      <c r="A5391" s="67"/>
    </row>
    <row r="5392" spans="1:1" customFormat="1" x14ac:dyDescent="0.25"/>
    <row r="5393" spans="1:1" customFormat="1" x14ac:dyDescent="0.25"/>
    <row r="5394" spans="1:1" s="1" customFormat="1" x14ac:dyDescent="0.25">
      <c r="A5394"/>
    </row>
    <row r="5395" spans="1:1" customFormat="1" x14ac:dyDescent="0.25"/>
    <row r="5396" spans="1:1" customFormat="1" x14ac:dyDescent="0.25"/>
    <row r="5397" spans="1:1" s="29" customFormat="1" x14ac:dyDescent="0.25"/>
    <row r="5398" spans="1:1" s="29" customFormat="1" x14ac:dyDescent="0.25"/>
    <row r="5399" spans="1:1" s="15" customFormat="1" x14ac:dyDescent="0.25"/>
    <row r="5400" spans="1:1" customFormat="1" x14ac:dyDescent="0.25"/>
    <row r="5401" spans="1:1" s="29" customFormat="1" x14ac:dyDescent="0.25"/>
    <row r="5402" spans="1:1" s="15" customFormat="1" x14ac:dyDescent="0.25"/>
    <row r="5403" spans="1:1" customFormat="1" x14ac:dyDescent="0.25"/>
    <row r="5404" spans="1:1" s="29" customFormat="1" x14ac:dyDescent="0.25"/>
    <row r="5405" spans="1:1" s="15" customFormat="1" x14ac:dyDescent="0.25"/>
    <row r="5406" spans="1:1" customFormat="1" x14ac:dyDescent="0.25"/>
    <row r="5407" spans="1:1" s="29" customFormat="1" x14ac:dyDescent="0.25"/>
    <row r="5408" spans="1:1" s="15" customFormat="1" x14ac:dyDescent="0.25"/>
    <row r="5409" customFormat="1" x14ac:dyDescent="0.25"/>
    <row r="5410" s="29" customFormat="1" x14ac:dyDescent="0.25"/>
    <row r="5411" s="15" customFormat="1" x14ac:dyDescent="0.25"/>
    <row r="5412" customFormat="1" x14ac:dyDescent="0.25"/>
    <row r="5413" s="29" customFormat="1" x14ac:dyDescent="0.25"/>
    <row r="5414" s="15" customFormat="1" x14ac:dyDescent="0.25"/>
    <row r="5415" customFormat="1" x14ac:dyDescent="0.25"/>
    <row r="5416" s="29" customFormat="1" x14ac:dyDescent="0.25"/>
    <row r="5417" s="15" customFormat="1" x14ac:dyDescent="0.25"/>
    <row r="5418" customFormat="1" x14ac:dyDescent="0.25"/>
    <row r="5419" s="29" customFormat="1" x14ac:dyDescent="0.25"/>
    <row r="5420" s="15" customFormat="1" x14ac:dyDescent="0.25"/>
    <row r="5421" customFormat="1" x14ac:dyDescent="0.25"/>
    <row r="5422" s="29" customFormat="1" x14ac:dyDescent="0.25"/>
    <row r="5423" s="15" customFormat="1" x14ac:dyDescent="0.25"/>
    <row r="5424" customFormat="1" x14ac:dyDescent="0.25"/>
    <row r="5425" s="29" customFormat="1" x14ac:dyDescent="0.25"/>
    <row r="5426" s="15" customFormat="1" x14ac:dyDescent="0.25"/>
    <row r="5427" customFormat="1" x14ac:dyDescent="0.25"/>
    <row r="5428" s="29" customFormat="1" x14ac:dyDescent="0.25"/>
    <row r="5429" s="15" customFormat="1" x14ac:dyDescent="0.25"/>
    <row r="5430" customFormat="1" x14ac:dyDescent="0.25"/>
    <row r="5431" s="29" customFormat="1" x14ac:dyDescent="0.25"/>
    <row r="5432" s="15" customFormat="1" x14ac:dyDescent="0.25"/>
    <row r="5433" customFormat="1" x14ac:dyDescent="0.25"/>
    <row r="5434" s="29" customFormat="1" x14ac:dyDescent="0.25"/>
    <row r="5435" s="15" customFormat="1" x14ac:dyDescent="0.25"/>
    <row r="5436" customFormat="1" x14ac:dyDescent="0.25"/>
    <row r="5437" s="29" customFormat="1" x14ac:dyDescent="0.25"/>
    <row r="5438" s="15" customFormat="1" x14ac:dyDescent="0.25"/>
    <row r="5439" customFormat="1" x14ac:dyDescent="0.25"/>
    <row r="5440" s="68" customFormat="1" x14ac:dyDescent="0.25"/>
    <row r="5441" spans="1:1" s="68" customFormat="1" x14ac:dyDescent="0.25"/>
    <row r="5442" spans="1:1" s="68" customFormat="1" x14ac:dyDescent="0.25"/>
    <row r="5443" spans="1:1" customFormat="1" x14ac:dyDescent="0.25"/>
    <row r="5444" spans="1:1" customFormat="1" x14ac:dyDescent="0.25">
      <c r="A5444" s="65"/>
    </row>
    <row r="5445" spans="1:1" customFormat="1" x14ac:dyDescent="0.25">
      <c r="A5445" s="67"/>
    </row>
    <row r="5446" spans="1:1" customFormat="1" x14ac:dyDescent="0.25"/>
    <row r="5447" spans="1:1" customFormat="1" x14ac:dyDescent="0.25"/>
    <row r="5448" spans="1:1" s="1" customFormat="1" x14ac:dyDescent="0.25">
      <c r="A5448"/>
    </row>
    <row r="5449" spans="1:1" customFormat="1" x14ac:dyDescent="0.25"/>
    <row r="5450" spans="1:1" customFormat="1" x14ac:dyDescent="0.25"/>
    <row r="5451" spans="1:1" s="29" customFormat="1" x14ac:dyDescent="0.25"/>
    <row r="5452" spans="1:1" s="29" customFormat="1" x14ac:dyDescent="0.25"/>
    <row r="5453" spans="1:1" s="15" customFormat="1" x14ac:dyDescent="0.25"/>
    <row r="5454" spans="1:1" customFormat="1" x14ac:dyDescent="0.25"/>
    <row r="5455" spans="1:1" s="29" customFormat="1" x14ac:dyDescent="0.25"/>
    <row r="5456" spans="1:1" s="15" customFormat="1" x14ac:dyDescent="0.25"/>
    <row r="5457" customFormat="1" x14ac:dyDescent="0.25"/>
    <row r="5458" s="29" customFormat="1" x14ac:dyDescent="0.25"/>
    <row r="5459" s="15" customFormat="1" x14ac:dyDescent="0.25"/>
    <row r="5460" customFormat="1" x14ac:dyDescent="0.25"/>
    <row r="5461" s="29" customFormat="1" x14ac:dyDescent="0.25"/>
    <row r="5462" s="15" customFormat="1" x14ac:dyDescent="0.25"/>
    <row r="5463" customFormat="1" x14ac:dyDescent="0.25"/>
    <row r="5464" s="29" customFormat="1" x14ac:dyDescent="0.25"/>
    <row r="5465" s="15" customFormat="1" x14ac:dyDescent="0.25"/>
    <row r="5466" customFormat="1" x14ac:dyDescent="0.25"/>
    <row r="5467" s="29" customFormat="1" x14ac:dyDescent="0.25"/>
    <row r="5468" s="15" customFormat="1" x14ac:dyDescent="0.25"/>
    <row r="5469" customFormat="1" x14ac:dyDescent="0.25"/>
    <row r="5470" s="29" customFormat="1" x14ac:dyDescent="0.25"/>
    <row r="5471" s="15" customFormat="1" x14ac:dyDescent="0.25"/>
    <row r="5472" customFormat="1" x14ac:dyDescent="0.25"/>
    <row r="5473" s="29" customFormat="1" x14ac:dyDescent="0.25"/>
    <row r="5474" s="15" customFormat="1" x14ac:dyDescent="0.25"/>
    <row r="5475" customFormat="1" x14ac:dyDescent="0.25"/>
    <row r="5476" s="29" customFormat="1" x14ac:dyDescent="0.25"/>
    <row r="5477" s="15" customFormat="1" x14ac:dyDescent="0.25"/>
    <row r="5478" customFormat="1" x14ac:dyDescent="0.25"/>
    <row r="5479" s="29" customFormat="1" x14ac:dyDescent="0.25"/>
    <row r="5480" s="15" customFormat="1" x14ac:dyDescent="0.25"/>
    <row r="5481" customFormat="1" x14ac:dyDescent="0.25"/>
    <row r="5482" s="29" customFormat="1" x14ac:dyDescent="0.25"/>
    <row r="5483" s="15" customFormat="1" x14ac:dyDescent="0.25"/>
    <row r="5484" customFormat="1" x14ac:dyDescent="0.25"/>
    <row r="5485" s="29" customFormat="1" x14ac:dyDescent="0.25"/>
    <row r="5486" s="15" customFormat="1" x14ac:dyDescent="0.25"/>
    <row r="5487" customFormat="1" x14ac:dyDescent="0.25"/>
    <row r="5488" s="29" customFormat="1" x14ac:dyDescent="0.25"/>
    <row r="5489" spans="1:1" s="15" customFormat="1" x14ac:dyDescent="0.25"/>
    <row r="5490" spans="1:1" customFormat="1" x14ac:dyDescent="0.25"/>
    <row r="5491" spans="1:1" s="68" customFormat="1" x14ac:dyDescent="0.25"/>
    <row r="5492" spans="1:1" customFormat="1" x14ac:dyDescent="0.25"/>
    <row r="5493" spans="1:1" s="68" customFormat="1" x14ac:dyDescent="0.25"/>
    <row r="5494" spans="1:1" s="68" customFormat="1" x14ac:dyDescent="0.25"/>
    <row r="5495" spans="1:1" customFormat="1" x14ac:dyDescent="0.25"/>
    <row r="5496" spans="1:1" customFormat="1" x14ac:dyDescent="0.25">
      <c r="A5496" s="65"/>
    </row>
    <row r="5497" spans="1:1" customFormat="1" x14ac:dyDescent="0.25">
      <c r="A5497" s="67"/>
    </row>
    <row r="5498" spans="1:1" customFormat="1" x14ac:dyDescent="0.25"/>
    <row r="5499" spans="1:1" customFormat="1" x14ac:dyDescent="0.25"/>
    <row r="5500" spans="1:1" s="1" customFormat="1" x14ac:dyDescent="0.25">
      <c r="A5500"/>
    </row>
    <row r="5501" spans="1:1" s="1" customFormat="1" x14ac:dyDescent="0.25">
      <c r="A5501"/>
    </row>
    <row r="5502" spans="1:1" customFormat="1" x14ac:dyDescent="0.25"/>
    <row r="5503" spans="1:1" customFormat="1" x14ac:dyDescent="0.25"/>
    <row r="5504" spans="1:1" s="29" customFormat="1" x14ac:dyDescent="0.25"/>
    <row r="5505" s="29" customFormat="1" x14ac:dyDescent="0.25"/>
    <row r="5506" s="15" customFormat="1" x14ac:dyDescent="0.25"/>
    <row r="5507" customFormat="1" x14ac:dyDescent="0.25"/>
    <row r="5508" s="29" customFormat="1" x14ac:dyDescent="0.25"/>
    <row r="5509" s="15" customFormat="1" x14ac:dyDescent="0.25"/>
    <row r="5510" customFormat="1" x14ac:dyDescent="0.25"/>
    <row r="5511" s="29" customFormat="1" x14ac:dyDescent="0.25"/>
    <row r="5512" s="15" customFormat="1" x14ac:dyDescent="0.25"/>
    <row r="5513" customFormat="1" x14ac:dyDescent="0.25"/>
    <row r="5514" s="29" customFormat="1" x14ac:dyDescent="0.25"/>
    <row r="5515" s="15" customFormat="1" x14ac:dyDescent="0.25"/>
    <row r="5516" customFormat="1" x14ac:dyDescent="0.25"/>
    <row r="5517" s="29" customFormat="1" x14ac:dyDescent="0.25"/>
    <row r="5518" s="15" customFormat="1" x14ac:dyDescent="0.25"/>
    <row r="5519" customFormat="1" x14ac:dyDescent="0.25"/>
    <row r="5520" s="29" customFormat="1" x14ac:dyDescent="0.25"/>
    <row r="5521" s="15" customFormat="1" x14ac:dyDescent="0.25"/>
    <row r="5522" customFormat="1" x14ac:dyDescent="0.25"/>
    <row r="5523" s="29" customFormat="1" x14ac:dyDescent="0.25"/>
    <row r="5524" s="15" customFormat="1" x14ac:dyDescent="0.25"/>
    <row r="5525" customFormat="1" x14ac:dyDescent="0.25"/>
    <row r="5526" s="29" customFormat="1" x14ac:dyDescent="0.25"/>
    <row r="5527" s="15" customFormat="1" x14ac:dyDescent="0.25"/>
    <row r="5528" customFormat="1" x14ac:dyDescent="0.25"/>
    <row r="5529" s="29" customFormat="1" x14ac:dyDescent="0.25"/>
    <row r="5530" s="15" customFormat="1" x14ac:dyDescent="0.25"/>
    <row r="5531" customFormat="1" x14ac:dyDescent="0.25"/>
    <row r="5532" s="29" customFormat="1" x14ac:dyDescent="0.25"/>
    <row r="5533" s="15" customFormat="1" x14ac:dyDescent="0.25"/>
    <row r="5534" customFormat="1" x14ac:dyDescent="0.25"/>
    <row r="5535" s="29" customFormat="1" x14ac:dyDescent="0.25"/>
    <row r="5536" s="15" customFormat="1" x14ac:dyDescent="0.25"/>
    <row r="5537" customFormat="1" x14ac:dyDescent="0.25"/>
    <row r="5538" s="29" customFormat="1" x14ac:dyDescent="0.25"/>
    <row r="5539" s="15" customFormat="1" x14ac:dyDescent="0.25"/>
    <row r="5540" customFormat="1" x14ac:dyDescent="0.25"/>
    <row r="5541" s="29" customFormat="1" x14ac:dyDescent="0.25"/>
    <row r="5542" s="15" customFormat="1" x14ac:dyDescent="0.25"/>
    <row r="5543" customFormat="1" x14ac:dyDescent="0.25"/>
    <row r="5544" s="29" customFormat="1" x14ac:dyDescent="0.25"/>
    <row r="5545" s="15" customFormat="1" x14ac:dyDescent="0.25"/>
    <row r="5546" customFormat="1" x14ac:dyDescent="0.25"/>
    <row r="5547" s="29" customFormat="1" x14ac:dyDescent="0.25"/>
    <row r="5548" s="15" customFormat="1" x14ac:dyDescent="0.25"/>
    <row r="5549" customFormat="1" x14ac:dyDescent="0.25"/>
    <row r="5550" s="29" customFormat="1" x14ac:dyDescent="0.25"/>
    <row r="5551" s="15" customFormat="1" x14ac:dyDescent="0.25"/>
    <row r="5552" customFormat="1" x14ac:dyDescent="0.25"/>
    <row r="5553" s="29" customFormat="1" x14ac:dyDescent="0.25"/>
    <row r="5554" s="15" customFormat="1" x14ac:dyDescent="0.25"/>
    <row r="5555" customFormat="1" x14ac:dyDescent="0.25"/>
    <row r="5556" s="29" customFormat="1" x14ac:dyDescent="0.25"/>
    <row r="5557" s="15" customFormat="1" x14ac:dyDescent="0.25"/>
    <row r="5558" customFormat="1" x14ac:dyDescent="0.25"/>
    <row r="5559" s="29" customFormat="1" x14ac:dyDescent="0.25"/>
    <row r="5560" s="15" customFormat="1" x14ac:dyDescent="0.25"/>
    <row r="5561" customFormat="1" x14ac:dyDescent="0.25"/>
    <row r="5562" s="29" customFormat="1" x14ac:dyDescent="0.25"/>
    <row r="5563" s="15" customFormat="1" x14ac:dyDescent="0.25"/>
    <row r="5564" customFormat="1" x14ac:dyDescent="0.25"/>
    <row r="5565" s="29" customFormat="1" x14ac:dyDescent="0.25"/>
    <row r="5566" s="15" customFormat="1" x14ac:dyDescent="0.25"/>
    <row r="5567" customFormat="1" x14ac:dyDescent="0.25"/>
    <row r="5568" s="29" customFormat="1" x14ac:dyDescent="0.25"/>
    <row r="5569" spans="1:1" s="15" customFormat="1" x14ac:dyDescent="0.25"/>
    <row r="5570" spans="1:1" customFormat="1" x14ac:dyDescent="0.25"/>
    <row r="5571" spans="1:1" s="29" customFormat="1" x14ac:dyDescent="0.25"/>
    <row r="5572" spans="1:1" s="15" customFormat="1" x14ac:dyDescent="0.25"/>
    <row r="5573" spans="1:1" customFormat="1" x14ac:dyDescent="0.25"/>
    <row r="5574" spans="1:1" s="29" customFormat="1" x14ac:dyDescent="0.25"/>
    <row r="5575" spans="1:1" s="15" customFormat="1" x14ac:dyDescent="0.25"/>
    <row r="5576" spans="1:1" customFormat="1" x14ac:dyDescent="0.25"/>
    <row r="5577" spans="1:1" s="29" customFormat="1" x14ac:dyDescent="0.25"/>
    <row r="5578" spans="1:1" s="15" customFormat="1" x14ac:dyDescent="0.25"/>
    <row r="5579" spans="1:1" customFormat="1" x14ac:dyDescent="0.25"/>
    <row r="5580" spans="1:1" s="68" customFormat="1" x14ac:dyDescent="0.25"/>
    <row r="5581" spans="1:1" customFormat="1" x14ac:dyDescent="0.25"/>
    <row r="5582" spans="1:1" s="68" customFormat="1" x14ac:dyDescent="0.25"/>
    <row r="5583" spans="1:1" s="68" customFormat="1" x14ac:dyDescent="0.25"/>
    <row r="5584" spans="1:1" customFormat="1" x14ac:dyDescent="0.25">
      <c r="A5584" s="66"/>
    </row>
    <row r="5585" spans="1:1" customFormat="1" x14ac:dyDescent="0.25"/>
    <row r="5586" spans="1:1" customFormat="1" x14ac:dyDescent="0.25">
      <c r="A5586" s="65"/>
    </row>
    <row r="5587" spans="1:1" customFormat="1" x14ac:dyDescent="0.25">
      <c r="A5587" s="67"/>
    </row>
    <row r="5588" spans="1:1" customFormat="1" x14ac:dyDescent="0.25"/>
    <row r="5589" spans="1:1" customFormat="1" x14ac:dyDescent="0.25"/>
    <row r="5590" spans="1:1" s="1" customFormat="1" x14ac:dyDescent="0.25">
      <c r="A5590"/>
    </row>
    <row r="5591" spans="1:1" s="1" customFormat="1" x14ac:dyDescent="0.25">
      <c r="A5591"/>
    </row>
    <row r="5592" spans="1:1" customFormat="1" x14ac:dyDescent="0.25"/>
    <row r="5593" spans="1:1" customFormat="1" x14ac:dyDescent="0.25"/>
    <row r="5594" spans="1:1" s="29" customFormat="1" x14ac:dyDescent="0.25"/>
    <row r="5595" spans="1:1" s="29" customFormat="1" x14ac:dyDescent="0.25"/>
    <row r="5596" spans="1:1" s="15" customFormat="1" x14ac:dyDescent="0.25"/>
    <row r="5597" spans="1:1" customFormat="1" x14ac:dyDescent="0.25"/>
    <row r="5598" spans="1:1" s="29" customFormat="1" x14ac:dyDescent="0.25"/>
    <row r="5599" spans="1:1" s="15" customFormat="1" x14ac:dyDescent="0.25"/>
    <row r="5600" spans="1:1" customFormat="1" x14ac:dyDescent="0.25"/>
    <row r="5601" s="29" customFormat="1" x14ac:dyDescent="0.25"/>
    <row r="5602" s="15" customFormat="1" x14ac:dyDescent="0.25"/>
    <row r="5603" customFormat="1" x14ac:dyDescent="0.25"/>
    <row r="5604" s="29" customFormat="1" x14ac:dyDescent="0.25"/>
    <row r="5605" s="15" customFormat="1" x14ac:dyDescent="0.25"/>
    <row r="5606" customFormat="1" x14ac:dyDescent="0.25"/>
    <row r="5607" s="29" customFormat="1" x14ac:dyDescent="0.25"/>
    <row r="5608" s="15" customFormat="1" x14ac:dyDescent="0.25"/>
    <row r="5609" customFormat="1" x14ac:dyDescent="0.25"/>
    <row r="5610" s="29" customFormat="1" x14ac:dyDescent="0.25"/>
    <row r="5611" s="15" customFormat="1" x14ac:dyDescent="0.25"/>
    <row r="5612" customFormat="1" x14ac:dyDescent="0.25"/>
    <row r="5613" s="29" customFormat="1" x14ac:dyDescent="0.25"/>
    <row r="5614" s="15" customFormat="1" x14ac:dyDescent="0.25"/>
    <row r="5615" customFormat="1" x14ac:dyDescent="0.25"/>
    <row r="5616" s="29" customFormat="1" x14ac:dyDescent="0.25"/>
    <row r="5617" s="15" customFormat="1" x14ac:dyDescent="0.25"/>
    <row r="5618" customFormat="1" x14ac:dyDescent="0.25"/>
    <row r="5619" s="29" customFormat="1" x14ac:dyDescent="0.25"/>
    <row r="5620" s="15" customFormat="1" x14ac:dyDescent="0.25"/>
    <row r="5621" customFormat="1" x14ac:dyDescent="0.25"/>
    <row r="5622" s="29" customFormat="1" x14ac:dyDescent="0.25"/>
    <row r="5623" s="15" customFormat="1" x14ac:dyDescent="0.25"/>
    <row r="5624" customFormat="1" x14ac:dyDescent="0.25"/>
    <row r="5625" s="29" customFormat="1" x14ac:dyDescent="0.25"/>
    <row r="5626" s="15" customFormat="1" x14ac:dyDescent="0.25"/>
    <row r="5627" customFormat="1" x14ac:dyDescent="0.25"/>
    <row r="5628" s="29" customFormat="1" x14ac:dyDescent="0.25"/>
    <row r="5629" s="15" customFormat="1" x14ac:dyDescent="0.25"/>
    <row r="5630" customFormat="1" x14ac:dyDescent="0.25"/>
    <row r="5631" s="68" customFormat="1" x14ac:dyDescent="0.25"/>
    <row r="5632" customFormat="1" x14ac:dyDescent="0.25"/>
    <row r="5633" spans="1:1" s="68" customFormat="1" x14ac:dyDescent="0.25"/>
    <row r="5634" spans="1:1" s="68" customFormat="1" x14ac:dyDescent="0.25"/>
    <row r="5635" spans="1:1" customFormat="1" x14ac:dyDescent="0.25">
      <c r="A5635" s="66"/>
    </row>
    <row r="5636" spans="1:1" customFormat="1" x14ac:dyDescent="0.25"/>
    <row r="5637" spans="1:1" customFormat="1" x14ac:dyDescent="0.25">
      <c r="A5637" s="65"/>
    </row>
    <row r="5638" spans="1:1" customFormat="1" x14ac:dyDescent="0.25">
      <c r="A5638" s="67"/>
    </row>
    <row r="5639" spans="1:1" customFormat="1" x14ac:dyDescent="0.25"/>
    <row r="5640" spans="1:1" customFormat="1" x14ac:dyDescent="0.25"/>
    <row r="5641" spans="1:1" s="1" customFormat="1" x14ac:dyDescent="0.25">
      <c r="A5641"/>
    </row>
    <row r="5642" spans="1:1" s="1" customFormat="1" x14ac:dyDescent="0.25">
      <c r="A5642"/>
    </row>
    <row r="5643" spans="1:1" customFormat="1" x14ac:dyDescent="0.25"/>
    <row r="5644" spans="1:1" customFormat="1" x14ac:dyDescent="0.25"/>
    <row r="5645" spans="1:1" s="29" customFormat="1" x14ac:dyDescent="0.25"/>
    <row r="5646" spans="1:1" s="29" customFormat="1" x14ac:dyDescent="0.25"/>
    <row r="5647" spans="1:1" s="15" customFormat="1" x14ac:dyDescent="0.25"/>
    <row r="5648" spans="1:1" customFormat="1" x14ac:dyDescent="0.25"/>
    <row r="5649" s="29" customFormat="1" x14ac:dyDescent="0.25"/>
    <row r="5650" s="15" customFormat="1" x14ac:dyDescent="0.25"/>
    <row r="5651" customFormat="1" x14ac:dyDescent="0.25"/>
    <row r="5652" s="29" customFormat="1" x14ac:dyDescent="0.25"/>
    <row r="5653" s="15" customFormat="1" x14ac:dyDescent="0.25"/>
    <row r="5654" customFormat="1" x14ac:dyDescent="0.25"/>
    <row r="5655" s="29" customFormat="1" x14ac:dyDescent="0.25"/>
    <row r="5656" s="15" customFormat="1" x14ac:dyDescent="0.25"/>
    <row r="5657" customFormat="1" x14ac:dyDescent="0.25"/>
    <row r="5658" s="29" customFormat="1" x14ac:dyDescent="0.25"/>
    <row r="5659" s="15" customFormat="1" x14ac:dyDescent="0.25"/>
    <row r="5660" customFormat="1" x14ac:dyDescent="0.25"/>
    <row r="5661" s="29" customFormat="1" x14ac:dyDescent="0.25"/>
    <row r="5662" s="15" customFormat="1" x14ac:dyDescent="0.25"/>
    <row r="5663" customFormat="1" x14ac:dyDescent="0.25"/>
    <row r="5664" s="29" customFormat="1" x14ac:dyDescent="0.25"/>
    <row r="5665" spans="1:1" s="15" customFormat="1" x14ac:dyDescent="0.25"/>
    <row r="5666" spans="1:1" customFormat="1" x14ac:dyDescent="0.25"/>
    <row r="5667" spans="1:1" s="29" customFormat="1" x14ac:dyDescent="0.25"/>
    <row r="5668" spans="1:1" s="15" customFormat="1" x14ac:dyDescent="0.25"/>
    <row r="5669" spans="1:1" customFormat="1" x14ac:dyDescent="0.25"/>
    <row r="5670" spans="1:1" s="29" customFormat="1" x14ac:dyDescent="0.25"/>
    <row r="5671" spans="1:1" s="15" customFormat="1" x14ac:dyDescent="0.25"/>
    <row r="5672" spans="1:1" customFormat="1" x14ac:dyDescent="0.25"/>
    <row r="5673" spans="1:1" s="68" customFormat="1" x14ac:dyDescent="0.25"/>
    <row r="5674" spans="1:1" customFormat="1" x14ac:dyDescent="0.25"/>
    <row r="5675" spans="1:1" s="68" customFormat="1" x14ac:dyDescent="0.25"/>
    <row r="5676" spans="1:1" s="68" customFormat="1" x14ac:dyDescent="0.25"/>
    <row r="5677" spans="1:1" customFormat="1" x14ac:dyDescent="0.25">
      <c r="A5677" s="66"/>
    </row>
    <row r="5678" spans="1:1" customFormat="1" x14ac:dyDescent="0.25"/>
    <row r="5679" spans="1:1" customFormat="1" x14ac:dyDescent="0.25">
      <c r="A5679" s="65"/>
    </row>
    <row r="5680" spans="1:1" customFormat="1" x14ac:dyDescent="0.25">
      <c r="A5680" s="67"/>
    </row>
    <row r="5681" spans="1:1" customFormat="1" x14ac:dyDescent="0.25"/>
    <row r="5682" spans="1:1" customFormat="1" x14ac:dyDescent="0.25"/>
    <row r="5683" spans="1:1" s="1" customFormat="1" x14ac:dyDescent="0.25">
      <c r="A5683"/>
    </row>
    <row r="5684" spans="1:1" s="1" customFormat="1" x14ac:dyDescent="0.25">
      <c r="A5684"/>
    </row>
    <row r="5685" spans="1:1" customFormat="1" x14ac:dyDescent="0.25"/>
    <row r="5686" spans="1:1" customFormat="1" x14ac:dyDescent="0.25"/>
    <row r="5687" spans="1:1" s="29" customFormat="1" x14ac:dyDescent="0.25"/>
    <row r="5688" spans="1:1" s="29" customFormat="1" x14ac:dyDescent="0.25"/>
    <row r="5689" spans="1:1" s="15" customFormat="1" x14ac:dyDescent="0.25"/>
    <row r="5690" spans="1:1" customFormat="1" x14ac:dyDescent="0.25"/>
    <row r="5691" spans="1:1" s="29" customFormat="1" x14ac:dyDescent="0.25"/>
    <row r="5692" spans="1:1" s="15" customFormat="1" x14ac:dyDescent="0.25"/>
    <row r="5693" spans="1:1" customFormat="1" x14ac:dyDescent="0.25"/>
    <row r="5694" spans="1:1" s="29" customFormat="1" x14ac:dyDescent="0.25"/>
    <row r="5695" spans="1:1" s="15" customFormat="1" x14ac:dyDescent="0.25"/>
    <row r="5696" spans="1:1" customFormat="1" x14ac:dyDescent="0.25"/>
    <row r="5697" s="29" customFormat="1" x14ac:dyDescent="0.25"/>
    <row r="5698" s="15" customFormat="1" x14ac:dyDescent="0.25"/>
    <row r="5699" customFormat="1" x14ac:dyDescent="0.25"/>
    <row r="5700" s="29" customFormat="1" x14ac:dyDescent="0.25"/>
    <row r="5701" s="15" customFormat="1" x14ac:dyDescent="0.25"/>
    <row r="5702" customFormat="1" x14ac:dyDescent="0.25"/>
    <row r="5703" s="29" customFormat="1" x14ac:dyDescent="0.25"/>
    <row r="5704" s="15" customFormat="1" x14ac:dyDescent="0.25"/>
    <row r="5705" customFormat="1" x14ac:dyDescent="0.25"/>
    <row r="5706" s="29" customFormat="1" x14ac:dyDescent="0.25"/>
    <row r="5707" s="15" customFormat="1" x14ac:dyDescent="0.25"/>
    <row r="5708" customFormat="1" x14ac:dyDescent="0.25"/>
    <row r="5709" s="29" customFormat="1" x14ac:dyDescent="0.25"/>
    <row r="5710" s="15" customFormat="1" x14ac:dyDescent="0.25"/>
    <row r="5711" customFormat="1" x14ac:dyDescent="0.25"/>
    <row r="5712" s="29" customFormat="1" x14ac:dyDescent="0.25"/>
    <row r="5713" spans="1:1" s="15" customFormat="1" x14ac:dyDescent="0.25"/>
    <row r="5714" spans="1:1" customFormat="1" x14ac:dyDescent="0.25"/>
    <row r="5715" spans="1:1" s="68" customFormat="1" x14ac:dyDescent="0.25"/>
    <row r="5716" spans="1:1" customFormat="1" x14ac:dyDescent="0.25"/>
    <row r="5717" spans="1:1" s="68" customFormat="1" x14ac:dyDescent="0.25"/>
    <row r="5718" spans="1:1" s="68" customFormat="1" x14ac:dyDescent="0.25"/>
    <row r="5719" spans="1:1" customFormat="1" x14ac:dyDescent="0.25">
      <c r="A5719" s="66"/>
    </row>
    <row r="5720" spans="1:1" customFormat="1" x14ac:dyDescent="0.25"/>
    <row r="5721" spans="1:1" customFormat="1" x14ac:dyDescent="0.25">
      <c r="A5721" s="65"/>
    </row>
    <row r="5722" spans="1:1" customFormat="1" x14ac:dyDescent="0.25">
      <c r="A5722" s="67"/>
    </row>
    <row r="5723" spans="1:1" customFormat="1" x14ac:dyDescent="0.25"/>
    <row r="5724" spans="1:1" customFormat="1" x14ac:dyDescent="0.25"/>
    <row r="5725" spans="1:1" s="1" customFormat="1" x14ac:dyDescent="0.25">
      <c r="A5725"/>
    </row>
    <row r="5726" spans="1:1" s="1" customFormat="1" x14ac:dyDescent="0.25">
      <c r="A5726"/>
    </row>
    <row r="5727" spans="1:1" customFormat="1" x14ac:dyDescent="0.25"/>
    <row r="5728" spans="1:1" customFormat="1" x14ac:dyDescent="0.25"/>
    <row r="5729" s="29" customFormat="1" x14ac:dyDescent="0.25"/>
    <row r="5730" s="29" customFormat="1" x14ac:dyDescent="0.25"/>
    <row r="5731" s="15" customFormat="1" x14ac:dyDescent="0.25"/>
    <row r="5732" customFormat="1" x14ac:dyDescent="0.25"/>
    <row r="5733" s="29" customFormat="1" x14ac:dyDescent="0.25"/>
    <row r="5734" s="15" customFormat="1" x14ac:dyDescent="0.25"/>
    <row r="5735" customFormat="1" x14ac:dyDescent="0.25"/>
    <row r="5736" s="29" customFormat="1" x14ac:dyDescent="0.25"/>
    <row r="5737" s="15" customFormat="1" x14ac:dyDescent="0.25"/>
    <row r="5738" customFormat="1" x14ac:dyDescent="0.25"/>
    <row r="5739" s="29" customFormat="1" x14ac:dyDescent="0.25"/>
    <row r="5740" s="15" customFormat="1" x14ac:dyDescent="0.25"/>
    <row r="5741" customFormat="1" x14ac:dyDescent="0.25"/>
    <row r="5742" s="29" customFormat="1" x14ac:dyDescent="0.25"/>
    <row r="5743" s="15" customFormat="1" x14ac:dyDescent="0.25"/>
    <row r="5744" customFormat="1" x14ac:dyDescent="0.25"/>
    <row r="5745" s="29" customFormat="1" x14ac:dyDescent="0.25"/>
    <row r="5746" s="15" customFormat="1" x14ac:dyDescent="0.25"/>
    <row r="5747" customFormat="1" x14ac:dyDescent="0.25"/>
    <row r="5748" s="29" customFormat="1" x14ac:dyDescent="0.25"/>
    <row r="5749" s="15" customFormat="1" x14ac:dyDescent="0.25"/>
    <row r="5750" customFormat="1" x14ac:dyDescent="0.25"/>
    <row r="5751" s="29" customFormat="1" x14ac:dyDescent="0.25"/>
    <row r="5752" s="15" customFormat="1" x14ac:dyDescent="0.25"/>
    <row r="5753" customFormat="1" x14ac:dyDescent="0.25"/>
    <row r="5754" s="29" customFormat="1" x14ac:dyDescent="0.25"/>
    <row r="5755" s="15" customFormat="1" x14ac:dyDescent="0.25"/>
    <row r="5756" customFormat="1" x14ac:dyDescent="0.25"/>
    <row r="5757" s="68" customFormat="1" x14ac:dyDescent="0.25"/>
    <row r="5758" customFormat="1" x14ac:dyDescent="0.25"/>
    <row r="5759" s="68" customFormat="1" x14ac:dyDescent="0.25"/>
    <row r="5760" s="68" customFormat="1" x14ac:dyDescent="0.25"/>
    <row r="5761" spans="1:1" customFormat="1" x14ac:dyDescent="0.25">
      <c r="A5761" s="66"/>
    </row>
    <row r="5762" spans="1:1" customFormat="1" x14ac:dyDescent="0.25"/>
    <row r="5763" spans="1:1" customFormat="1" x14ac:dyDescent="0.25">
      <c r="A5763" s="65"/>
    </row>
    <row r="5764" spans="1:1" customFormat="1" x14ac:dyDescent="0.25">
      <c r="A5764" s="67"/>
    </row>
    <row r="5765" spans="1:1" customFormat="1" x14ac:dyDescent="0.25"/>
    <row r="5766" spans="1:1" customFormat="1" x14ac:dyDescent="0.25"/>
    <row r="5767" spans="1:1" s="1" customFormat="1" x14ac:dyDescent="0.25">
      <c r="A5767"/>
    </row>
    <row r="5768" spans="1:1" s="1" customFormat="1" x14ac:dyDescent="0.25">
      <c r="A5768"/>
    </row>
    <row r="5769" spans="1:1" customFormat="1" x14ac:dyDescent="0.25"/>
    <row r="5770" spans="1:1" customFormat="1" x14ac:dyDescent="0.25"/>
    <row r="5771" spans="1:1" s="29" customFormat="1" x14ac:dyDescent="0.25"/>
    <row r="5772" spans="1:1" s="29" customFormat="1" x14ac:dyDescent="0.25"/>
    <row r="5773" spans="1:1" s="15" customFormat="1" x14ac:dyDescent="0.25"/>
    <row r="5774" spans="1:1" customFormat="1" x14ac:dyDescent="0.25"/>
    <row r="5775" spans="1:1" s="29" customFormat="1" x14ac:dyDescent="0.25"/>
    <row r="5776" spans="1:1" s="15" customFormat="1" x14ac:dyDescent="0.25"/>
    <row r="5777" customFormat="1" x14ac:dyDescent="0.25"/>
    <row r="5778" s="29" customFormat="1" x14ac:dyDescent="0.25"/>
    <row r="5779" s="15" customFormat="1" x14ac:dyDescent="0.25"/>
    <row r="5780" customFormat="1" x14ac:dyDescent="0.25"/>
    <row r="5781" s="29" customFormat="1" x14ac:dyDescent="0.25"/>
    <row r="5782" s="15" customFormat="1" x14ac:dyDescent="0.25"/>
    <row r="5783" customFormat="1" x14ac:dyDescent="0.25"/>
    <row r="5784" s="29" customFormat="1" x14ac:dyDescent="0.25"/>
    <row r="5785" s="15" customFormat="1" x14ac:dyDescent="0.25"/>
    <row r="5786" customFormat="1" x14ac:dyDescent="0.25"/>
    <row r="5787" s="29" customFormat="1" x14ac:dyDescent="0.25"/>
    <row r="5788" s="15" customFormat="1" x14ac:dyDescent="0.25"/>
    <row r="5789" customFormat="1" x14ac:dyDescent="0.25"/>
    <row r="5790" s="29" customFormat="1" x14ac:dyDescent="0.25"/>
    <row r="5791" s="15" customFormat="1" x14ac:dyDescent="0.25"/>
    <row r="5792" customFormat="1" x14ac:dyDescent="0.25"/>
    <row r="5793" spans="1:1" s="29" customFormat="1" x14ac:dyDescent="0.25"/>
    <row r="5794" spans="1:1" s="15" customFormat="1" x14ac:dyDescent="0.25"/>
    <row r="5795" spans="1:1" customFormat="1" x14ac:dyDescent="0.25"/>
    <row r="5796" spans="1:1" s="29" customFormat="1" x14ac:dyDescent="0.25"/>
    <row r="5797" spans="1:1" s="15" customFormat="1" x14ac:dyDescent="0.25"/>
    <row r="5798" spans="1:1" customFormat="1" x14ac:dyDescent="0.25"/>
    <row r="5799" spans="1:1" s="68" customFormat="1" x14ac:dyDescent="0.25"/>
    <row r="5800" spans="1:1" customFormat="1" x14ac:dyDescent="0.25"/>
    <row r="5801" spans="1:1" s="68" customFormat="1" x14ac:dyDescent="0.25"/>
    <row r="5802" spans="1:1" s="68" customFormat="1" x14ac:dyDescent="0.25"/>
    <row r="5803" spans="1:1" customFormat="1" x14ac:dyDescent="0.25">
      <c r="A5803" s="66"/>
    </row>
    <row r="5804" spans="1:1" customFormat="1" x14ac:dyDescent="0.25"/>
    <row r="5805" spans="1:1" customFormat="1" x14ac:dyDescent="0.25">
      <c r="A5805" s="65"/>
    </row>
    <row r="5806" spans="1:1" customFormat="1" x14ac:dyDescent="0.25">
      <c r="A5806" s="67"/>
    </row>
    <row r="5807" spans="1:1" customFormat="1" x14ac:dyDescent="0.25"/>
    <row r="5808" spans="1:1" customFormat="1" x14ac:dyDescent="0.25"/>
    <row r="5809" spans="1:1" s="1" customFormat="1" x14ac:dyDescent="0.25">
      <c r="A5809"/>
    </row>
    <row r="5810" spans="1:1" s="1" customFormat="1" x14ac:dyDescent="0.25">
      <c r="A5810"/>
    </row>
    <row r="5811" spans="1:1" customFormat="1" x14ac:dyDescent="0.25"/>
    <row r="5812" spans="1:1" customFormat="1" x14ac:dyDescent="0.25"/>
    <row r="5813" spans="1:1" s="29" customFormat="1" x14ac:dyDescent="0.25"/>
    <row r="5814" spans="1:1" s="29" customFormat="1" x14ac:dyDescent="0.25"/>
    <row r="5815" spans="1:1" s="15" customFormat="1" x14ac:dyDescent="0.25"/>
    <row r="5816" spans="1:1" customFormat="1" x14ac:dyDescent="0.25"/>
    <row r="5817" spans="1:1" s="29" customFormat="1" x14ac:dyDescent="0.25"/>
    <row r="5818" spans="1:1" s="15" customFormat="1" x14ac:dyDescent="0.25"/>
    <row r="5819" spans="1:1" customFormat="1" x14ac:dyDescent="0.25"/>
    <row r="5820" spans="1:1" s="29" customFormat="1" x14ac:dyDescent="0.25"/>
    <row r="5821" spans="1:1" s="15" customFormat="1" x14ac:dyDescent="0.25"/>
    <row r="5822" spans="1:1" customFormat="1" x14ac:dyDescent="0.25"/>
    <row r="5823" spans="1:1" s="29" customFormat="1" x14ac:dyDescent="0.25"/>
    <row r="5824" spans="1:1" s="15" customFormat="1" x14ac:dyDescent="0.25"/>
    <row r="5825" customFormat="1" x14ac:dyDescent="0.25"/>
    <row r="5826" s="29" customFormat="1" x14ac:dyDescent="0.25"/>
    <row r="5827" s="15" customFormat="1" x14ac:dyDescent="0.25"/>
    <row r="5828" customFormat="1" x14ac:dyDescent="0.25"/>
    <row r="5829" s="29" customFormat="1" x14ac:dyDescent="0.25"/>
    <row r="5830" s="15" customFormat="1" x14ac:dyDescent="0.25"/>
    <row r="5831" customFormat="1" x14ac:dyDescent="0.25"/>
    <row r="5832" s="29" customFormat="1" x14ac:dyDescent="0.25"/>
    <row r="5833" s="15" customFormat="1" x14ac:dyDescent="0.25"/>
    <row r="5834" customFormat="1" x14ac:dyDescent="0.25"/>
    <row r="5835" s="29" customFormat="1" x14ac:dyDescent="0.25"/>
    <row r="5836" s="15" customFormat="1" x14ac:dyDescent="0.25"/>
    <row r="5837" customFormat="1" x14ac:dyDescent="0.25"/>
    <row r="5838" s="29" customFormat="1" x14ac:dyDescent="0.25"/>
    <row r="5839" s="15" customFormat="1" x14ac:dyDescent="0.25"/>
    <row r="5840" customFormat="1" x14ac:dyDescent="0.25"/>
    <row r="5841" spans="1:1" s="68" customFormat="1" x14ac:dyDescent="0.25"/>
    <row r="5842" spans="1:1" customFormat="1" x14ac:dyDescent="0.25"/>
    <row r="5843" spans="1:1" s="68" customFormat="1" x14ac:dyDescent="0.25"/>
    <row r="5844" spans="1:1" s="68" customFormat="1" x14ac:dyDescent="0.25"/>
    <row r="5845" spans="1:1" customFormat="1" x14ac:dyDescent="0.25">
      <c r="A5845" s="66"/>
    </row>
    <row r="5846" spans="1:1" customFormat="1" x14ac:dyDescent="0.25"/>
    <row r="5847" spans="1:1" customFormat="1" x14ac:dyDescent="0.25">
      <c r="A5847" s="65"/>
    </row>
    <row r="5848" spans="1:1" customFormat="1" x14ac:dyDescent="0.25">
      <c r="A5848" s="67"/>
    </row>
    <row r="5849" spans="1:1" customFormat="1" x14ac:dyDescent="0.25"/>
    <row r="5850" spans="1:1" customFormat="1" x14ac:dyDescent="0.25"/>
    <row r="5851" spans="1:1" s="1" customFormat="1" x14ac:dyDescent="0.25">
      <c r="A5851"/>
    </row>
    <row r="5852" spans="1:1" s="1" customFormat="1" x14ac:dyDescent="0.25">
      <c r="A5852"/>
    </row>
    <row r="5853" spans="1:1" customFormat="1" x14ac:dyDescent="0.25"/>
    <row r="5854" spans="1:1" customFormat="1" x14ac:dyDescent="0.25"/>
    <row r="5855" spans="1:1" s="29" customFormat="1" x14ac:dyDescent="0.25"/>
    <row r="5856" spans="1:1" s="29" customFormat="1" x14ac:dyDescent="0.25"/>
    <row r="5857" s="15" customFormat="1" x14ac:dyDescent="0.25"/>
    <row r="5858" customFormat="1" x14ac:dyDescent="0.25"/>
    <row r="5859" s="29" customFormat="1" x14ac:dyDescent="0.25"/>
    <row r="5860" s="15" customFormat="1" x14ac:dyDescent="0.25"/>
    <row r="5861" customFormat="1" x14ac:dyDescent="0.25"/>
    <row r="5862" s="29" customFormat="1" x14ac:dyDescent="0.25"/>
    <row r="5863" s="15" customFormat="1" x14ac:dyDescent="0.25"/>
    <row r="5864" customFormat="1" x14ac:dyDescent="0.25"/>
    <row r="5865" s="29" customFormat="1" x14ac:dyDescent="0.25"/>
    <row r="5866" s="15" customFormat="1" x14ac:dyDescent="0.25"/>
    <row r="5867" customFormat="1" x14ac:dyDescent="0.25"/>
    <row r="5868" s="29" customFormat="1" x14ac:dyDescent="0.25"/>
    <row r="5869" s="15" customFormat="1" x14ac:dyDescent="0.25"/>
    <row r="5870" customFormat="1" x14ac:dyDescent="0.25"/>
    <row r="5871" s="29" customFormat="1" x14ac:dyDescent="0.25"/>
    <row r="5872" s="15" customFormat="1" x14ac:dyDescent="0.25"/>
    <row r="5873" spans="1:1" customFormat="1" x14ac:dyDescent="0.25"/>
    <row r="5874" spans="1:1" s="29" customFormat="1" x14ac:dyDescent="0.25"/>
    <row r="5875" spans="1:1" s="15" customFormat="1" x14ac:dyDescent="0.25"/>
    <row r="5876" spans="1:1" customFormat="1" x14ac:dyDescent="0.25"/>
    <row r="5877" spans="1:1" s="29" customFormat="1" x14ac:dyDescent="0.25"/>
    <row r="5878" spans="1:1" s="15" customFormat="1" x14ac:dyDescent="0.25"/>
    <row r="5879" spans="1:1" customFormat="1" x14ac:dyDescent="0.25"/>
    <row r="5880" spans="1:1" s="29" customFormat="1" x14ac:dyDescent="0.25"/>
    <row r="5881" spans="1:1" s="15" customFormat="1" x14ac:dyDescent="0.25"/>
    <row r="5882" spans="1:1" customFormat="1" x14ac:dyDescent="0.25"/>
    <row r="5883" spans="1:1" s="68" customFormat="1" x14ac:dyDescent="0.25"/>
    <row r="5884" spans="1:1" customFormat="1" x14ac:dyDescent="0.25"/>
    <row r="5885" spans="1:1" s="68" customFormat="1" x14ac:dyDescent="0.25"/>
    <row r="5886" spans="1:1" s="68" customFormat="1" x14ac:dyDescent="0.25"/>
    <row r="5887" spans="1:1" customFormat="1" x14ac:dyDescent="0.25">
      <c r="A5887" s="66"/>
    </row>
    <row r="5888" spans="1:1" customFormat="1" x14ac:dyDescent="0.25"/>
    <row r="5889" spans="1:1" customFormat="1" x14ac:dyDescent="0.25">
      <c r="A5889" s="65"/>
    </row>
    <row r="5890" spans="1:1" customFormat="1" x14ac:dyDescent="0.25">
      <c r="A5890" s="67"/>
    </row>
    <row r="5891" spans="1:1" customFormat="1" x14ac:dyDescent="0.25"/>
    <row r="5892" spans="1:1" customFormat="1" x14ac:dyDescent="0.25"/>
    <row r="5893" spans="1:1" s="1" customFormat="1" x14ac:dyDescent="0.25">
      <c r="A5893"/>
    </row>
    <row r="5894" spans="1:1" s="1" customFormat="1" x14ac:dyDescent="0.25">
      <c r="A5894"/>
    </row>
    <row r="5895" spans="1:1" customFormat="1" x14ac:dyDescent="0.25"/>
    <row r="5896" spans="1:1" customFormat="1" x14ac:dyDescent="0.25"/>
    <row r="5897" spans="1:1" s="29" customFormat="1" x14ac:dyDescent="0.25"/>
    <row r="5898" spans="1:1" s="29" customFormat="1" x14ac:dyDescent="0.25"/>
    <row r="5899" spans="1:1" s="15" customFormat="1" x14ac:dyDescent="0.25"/>
    <row r="5900" spans="1:1" customFormat="1" x14ac:dyDescent="0.25"/>
    <row r="5901" spans="1:1" s="29" customFormat="1" x14ac:dyDescent="0.25"/>
    <row r="5902" spans="1:1" s="15" customFormat="1" x14ac:dyDescent="0.25"/>
    <row r="5903" spans="1:1" customFormat="1" x14ac:dyDescent="0.25"/>
    <row r="5904" spans="1:1" s="29" customFormat="1" x14ac:dyDescent="0.25"/>
    <row r="5905" s="15" customFormat="1" x14ac:dyDescent="0.25"/>
    <row r="5906" customFormat="1" x14ac:dyDescent="0.25"/>
    <row r="5907" s="29" customFormat="1" x14ac:dyDescent="0.25"/>
    <row r="5908" s="15" customFormat="1" x14ac:dyDescent="0.25"/>
    <row r="5909" customFormat="1" x14ac:dyDescent="0.25"/>
    <row r="5910" s="29" customFormat="1" x14ac:dyDescent="0.25"/>
    <row r="5911" s="15" customFormat="1" x14ac:dyDescent="0.25"/>
    <row r="5912" customFormat="1" x14ac:dyDescent="0.25"/>
    <row r="5913" s="29" customFormat="1" x14ac:dyDescent="0.25"/>
    <row r="5914" s="15" customFormat="1" x14ac:dyDescent="0.25"/>
    <row r="5915" customFormat="1" x14ac:dyDescent="0.25"/>
    <row r="5916" s="29" customFormat="1" x14ac:dyDescent="0.25"/>
    <row r="5917" s="15" customFormat="1" x14ac:dyDescent="0.25"/>
    <row r="5918" customFormat="1" x14ac:dyDescent="0.25"/>
    <row r="5919" s="29" customFormat="1" x14ac:dyDescent="0.25"/>
    <row r="5920" s="15" customFormat="1" x14ac:dyDescent="0.25"/>
    <row r="5921" spans="1:1" customFormat="1" x14ac:dyDescent="0.25"/>
    <row r="5922" spans="1:1" s="29" customFormat="1" x14ac:dyDescent="0.25"/>
    <row r="5923" spans="1:1" s="15" customFormat="1" x14ac:dyDescent="0.25"/>
    <row r="5924" spans="1:1" customFormat="1" x14ac:dyDescent="0.25"/>
    <row r="5925" spans="1:1" s="68" customFormat="1" x14ac:dyDescent="0.25"/>
    <row r="5926" spans="1:1" customFormat="1" x14ac:dyDescent="0.25"/>
    <row r="5927" spans="1:1" s="68" customFormat="1" x14ac:dyDescent="0.25"/>
    <row r="5928" spans="1:1" s="68" customFormat="1" x14ac:dyDescent="0.25"/>
    <row r="5929" spans="1:1" customFormat="1" x14ac:dyDescent="0.25">
      <c r="A5929" s="66"/>
    </row>
    <row r="5930" spans="1:1" customFormat="1" x14ac:dyDescent="0.25"/>
    <row r="5931" spans="1:1" customFormat="1" x14ac:dyDescent="0.25">
      <c r="A5931" s="65"/>
    </row>
    <row r="5932" spans="1:1" customFormat="1" x14ac:dyDescent="0.25">
      <c r="A5932" s="67"/>
    </row>
    <row r="5933" spans="1:1" customFormat="1" x14ac:dyDescent="0.25"/>
    <row r="5934" spans="1:1" customFormat="1" x14ac:dyDescent="0.25"/>
    <row r="5935" spans="1:1" s="1" customFormat="1" x14ac:dyDescent="0.25">
      <c r="A5935"/>
    </row>
    <row r="5936" spans="1:1" s="1" customFormat="1" x14ac:dyDescent="0.25">
      <c r="A5936"/>
    </row>
    <row r="5937" customFormat="1" x14ac:dyDescent="0.25"/>
    <row r="5938" customFormat="1" x14ac:dyDescent="0.25"/>
    <row r="5939" s="29" customFormat="1" x14ac:dyDescent="0.25"/>
    <row r="5940" s="29" customFormat="1" x14ac:dyDescent="0.25"/>
    <row r="5941" s="15" customFormat="1" x14ac:dyDescent="0.25"/>
    <row r="5942" customFormat="1" x14ac:dyDescent="0.25"/>
    <row r="5943" s="29" customFormat="1" x14ac:dyDescent="0.25"/>
    <row r="5944" s="15" customFormat="1" x14ac:dyDescent="0.25"/>
    <row r="5945" customFormat="1" x14ac:dyDescent="0.25"/>
    <row r="5946" s="29" customFormat="1" x14ac:dyDescent="0.25"/>
    <row r="5947" s="15" customFormat="1" x14ac:dyDescent="0.25"/>
    <row r="5948" customFormat="1" x14ac:dyDescent="0.25"/>
    <row r="5949" s="29" customFormat="1" x14ac:dyDescent="0.25"/>
    <row r="5950" s="15" customFormat="1" x14ac:dyDescent="0.25"/>
    <row r="5951" customFormat="1" x14ac:dyDescent="0.25"/>
    <row r="5952" s="29" customFormat="1" x14ac:dyDescent="0.25"/>
    <row r="5953" s="15" customFormat="1" x14ac:dyDescent="0.25"/>
    <row r="5954" customFormat="1" x14ac:dyDescent="0.25"/>
    <row r="5955" s="29" customFormat="1" x14ac:dyDescent="0.25"/>
    <row r="5956" s="15" customFormat="1" x14ac:dyDescent="0.25"/>
    <row r="5957" customFormat="1" x14ac:dyDescent="0.25"/>
    <row r="5958" s="29" customFormat="1" x14ac:dyDescent="0.25"/>
    <row r="5959" s="15" customFormat="1" x14ac:dyDescent="0.25"/>
    <row r="5960" customFormat="1" x14ac:dyDescent="0.25"/>
    <row r="5961" s="29" customFormat="1" x14ac:dyDescent="0.25"/>
    <row r="5962" s="15" customFormat="1" x14ac:dyDescent="0.25"/>
    <row r="5963" customFormat="1" x14ac:dyDescent="0.25"/>
    <row r="5964" s="29" customFormat="1" x14ac:dyDescent="0.25"/>
    <row r="5965" s="15" customFormat="1" x14ac:dyDescent="0.25"/>
    <row r="5966" customFormat="1" x14ac:dyDescent="0.25"/>
    <row r="5967" s="68" customFormat="1" x14ac:dyDescent="0.25"/>
    <row r="5968" customFormat="1" x14ac:dyDescent="0.25"/>
    <row r="5969" spans="1:1" s="68" customFormat="1" x14ac:dyDescent="0.25"/>
    <row r="5970" spans="1:1" s="68" customFormat="1" x14ac:dyDescent="0.25"/>
    <row r="5971" spans="1:1" customFormat="1" x14ac:dyDescent="0.25">
      <c r="A5971" s="66"/>
    </row>
    <row r="5972" spans="1:1" customFormat="1" x14ac:dyDescent="0.25"/>
    <row r="5973" spans="1:1" customFormat="1" x14ac:dyDescent="0.25">
      <c r="A5973" s="65"/>
    </row>
    <row r="5974" spans="1:1" customFormat="1" x14ac:dyDescent="0.25">
      <c r="A5974" s="67"/>
    </row>
    <row r="5975" spans="1:1" customFormat="1" x14ac:dyDescent="0.25"/>
    <row r="5976" spans="1:1" customFormat="1" x14ac:dyDescent="0.25"/>
    <row r="5977" spans="1:1" s="1" customFormat="1" x14ac:dyDescent="0.25">
      <c r="A5977"/>
    </row>
    <row r="5978" spans="1:1" s="1" customFormat="1" x14ac:dyDescent="0.25">
      <c r="A5978"/>
    </row>
    <row r="5979" spans="1:1" customFormat="1" x14ac:dyDescent="0.25"/>
    <row r="5980" spans="1:1" customFormat="1" x14ac:dyDescent="0.25"/>
    <row r="5981" spans="1:1" s="29" customFormat="1" x14ac:dyDescent="0.25"/>
    <row r="5982" spans="1:1" s="29" customFormat="1" x14ac:dyDescent="0.25"/>
    <row r="5983" spans="1:1" s="15" customFormat="1" x14ac:dyDescent="0.25"/>
    <row r="5984" spans="1:1" customFormat="1" x14ac:dyDescent="0.25"/>
    <row r="5985" s="29" customFormat="1" x14ac:dyDescent="0.25"/>
    <row r="5986" s="15" customFormat="1" x14ac:dyDescent="0.25"/>
    <row r="5987" customFormat="1" x14ac:dyDescent="0.25"/>
    <row r="5988" s="29" customFormat="1" x14ac:dyDescent="0.25"/>
    <row r="5989" s="15" customFormat="1" x14ac:dyDescent="0.25"/>
    <row r="5990" customFormat="1" x14ac:dyDescent="0.25"/>
    <row r="5991" s="29" customFormat="1" x14ac:dyDescent="0.25"/>
    <row r="5992" s="15" customFormat="1" x14ac:dyDescent="0.25"/>
    <row r="5993" customFormat="1" x14ac:dyDescent="0.25"/>
    <row r="5994" s="29" customFormat="1" x14ac:dyDescent="0.25"/>
    <row r="5995" s="15" customFormat="1" x14ac:dyDescent="0.25"/>
    <row r="5996" customFormat="1" x14ac:dyDescent="0.25"/>
    <row r="5997" s="29" customFormat="1" x14ac:dyDescent="0.25"/>
    <row r="5998" s="15" customFormat="1" x14ac:dyDescent="0.25"/>
    <row r="5999" customFormat="1" x14ac:dyDescent="0.25"/>
    <row r="6000" s="29" customFormat="1" x14ac:dyDescent="0.25"/>
    <row r="6001" spans="1:1" s="15" customFormat="1" x14ac:dyDescent="0.25"/>
    <row r="6002" spans="1:1" customFormat="1" x14ac:dyDescent="0.25"/>
    <row r="6003" spans="1:1" s="29" customFormat="1" x14ac:dyDescent="0.25"/>
    <row r="6004" spans="1:1" s="15" customFormat="1" x14ac:dyDescent="0.25"/>
    <row r="6005" spans="1:1" customFormat="1" x14ac:dyDescent="0.25"/>
    <row r="6006" spans="1:1" s="29" customFormat="1" x14ac:dyDescent="0.25"/>
    <row r="6007" spans="1:1" s="15" customFormat="1" x14ac:dyDescent="0.25"/>
    <row r="6008" spans="1:1" customFormat="1" x14ac:dyDescent="0.25"/>
    <row r="6009" spans="1:1" s="68" customFormat="1" x14ac:dyDescent="0.25"/>
    <row r="6010" spans="1:1" customFormat="1" x14ac:dyDescent="0.25"/>
    <row r="6011" spans="1:1" s="68" customFormat="1" x14ac:dyDescent="0.25"/>
    <row r="6012" spans="1:1" s="68" customFormat="1" x14ac:dyDescent="0.25"/>
    <row r="6013" spans="1:1" customFormat="1" x14ac:dyDescent="0.25">
      <c r="A6013" s="66"/>
    </row>
    <row r="6014" spans="1:1" customFormat="1" x14ac:dyDescent="0.25"/>
    <row r="6015" spans="1:1" customFormat="1" x14ac:dyDescent="0.25">
      <c r="A6015" s="65"/>
    </row>
    <row r="6016" spans="1:1" customFormat="1" x14ac:dyDescent="0.25">
      <c r="A6016" s="67"/>
    </row>
    <row r="6017" spans="1:1" customFormat="1" x14ac:dyDescent="0.25"/>
    <row r="6018" spans="1:1" customFormat="1" x14ac:dyDescent="0.25"/>
    <row r="6019" spans="1:1" s="1" customFormat="1" x14ac:dyDescent="0.25">
      <c r="A6019"/>
    </row>
    <row r="6020" spans="1:1" s="1" customFormat="1" x14ac:dyDescent="0.25">
      <c r="A6020"/>
    </row>
    <row r="6021" spans="1:1" customFormat="1" x14ac:dyDescent="0.25"/>
    <row r="6022" spans="1:1" customFormat="1" x14ac:dyDescent="0.25"/>
    <row r="6023" spans="1:1" s="29" customFormat="1" x14ac:dyDescent="0.25"/>
    <row r="6024" spans="1:1" s="29" customFormat="1" x14ac:dyDescent="0.25"/>
    <row r="6025" spans="1:1" s="15" customFormat="1" x14ac:dyDescent="0.25"/>
    <row r="6026" spans="1:1" customFormat="1" x14ac:dyDescent="0.25"/>
    <row r="6027" spans="1:1" s="29" customFormat="1" x14ac:dyDescent="0.25"/>
    <row r="6028" spans="1:1" s="15" customFormat="1" x14ac:dyDescent="0.25"/>
    <row r="6029" spans="1:1" customFormat="1" x14ac:dyDescent="0.25"/>
    <row r="6030" spans="1:1" s="29" customFormat="1" x14ac:dyDescent="0.25"/>
    <row r="6031" spans="1:1" s="15" customFormat="1" x14ac:dyDescent="0.25"/>
    <row r="6032" spans="1:1" customFormat="1" x14ac:dyDescent="0.25"/>
    <row r="6033" s="29" customFormat="1" x14ac:dyDescent="0.25"/>
    <row r="6034" s="15" customFormat="1" x14ac:dyDescent="0.25"/>
    <row r="6035" customFormat="1" x14ac:dyDescent="0.25"/>
    <row r="6036" s="29" customFormat="1" x14ac:dyDescent="0.25"/>
    <row r="6037" s="15" customFormat="1" x14ac:dyDescent="0.25"/>
    <row r="6038" customFormat="1" x14ac:dyDescent="0.25"/>
    <row r="6039" s="29" customFormat="1" x14ac:dyDescent="0.25"/>
    <row r="6040" s="15" customFormat="1" x14ac:dyDescent="0.25"/>
    <row r="6041" customFormat="1" x14ac:dyDescent="0.25"/>
    <row r="6042" s="29" customFormat="1" x14ac:dyDescent="0.25"/>
    <row r="6043" s="15" customFormat="1" x14ac:dyDescent="0.25"/>
    <row r="6044" customFormat="1" x14ac:dyDescent="0.25"/>
    <row r="6045" s="29" customFormat="1" x14ac:dyDescent="0.25"/>
    <row r="6046" s="15" customFormat="1" x14ac:dyDescent="0.25"/>
    <row r="6047" customFormat="1" x14ac:dyDescent="0.25"/>
    <row r="6048" s="29" customFormat="1" x14ac:dyDescent="0.25"/>
    <row r="6049" spans="1:1" s="15" customFormat="1" x14ac:dyDescent="0.25"/>
    <row r="6050" spans="1:1" customFormat="1" x14ac:dyDescent="0.25"/>
    <row r="6051" spans="1:1" s="68" customFormat="1" x14ac:dyDescent="0.25"/>
    <row r="6052" spans="1:1" customFormat="1" x14ac:dyDescent="0.25"/>
    <row r="6053" spans="1:1" s="68" customFormat="1" x14ac:dyDescent="0.25"/>
    <row r="6054" spans="1:1" s="68" customFormat="1" x14ac:dyDescent="0.25"/>
    <row r="6055" spans="1:1" customFormat="1" x14ac:dyDescent="0.25">
      <c r="A6055" s="66"/>
    </row>
    <row r="6056" spans="1:1" customFormat="1" x14ac:dyDescent="0.25"/>
    <row r="6057" spans="1:1" customFormat="1" x14ac:dyDescent="0.25">
      <c r="A6057" s="65"/>
    </row>
    <row r="6058" spans="1:1" customFormat="1" x14ac:dyDescent="0.25">
      <c r="A6058" s="67"/>
    </row>
    <row r="6059" spans="1:1" customFormat="1" x14ac:dyDescent="0.25"/>
    <row r="6060" spans="1:1" customFormat="1" x14ac:dyDescent="0.25"/>
    <row r="6061" spans="1:1" s="1" customFormat="1" x14ac:dyDescent="0.25">
      <c r="A6061"/>
    </row>
    <row r="6062" spans="1:1" s="1" customFormat="1" x14ac:dyDescent="0.25">
      <c r="A6062"/>
    </row>
    <row r="6063" spans="1:1" customFormat="1" x14ac:dyDescent="0.25"/>
    <row r="6064" spans="1:1" customFormat="1" x14ac:dyDescent="0.25"/>
    <row r="6065" s="29" customFormat="1" x14ac:dyDescent="0.25"/>
    <row r="6066" s="29" customFormat="1" x14ac:dyDescent="0.25"/>
    <row r="6067" s="15" customFormat="1" x14ac:dyDescent="0.25"/>
    <row r="6068" customFormat="1" x14ac:dyDescent="0.25"/>
    <row r="6069" s="29" customFormat="1" x14ac:dyDescent="0.25"/>
    <row r="6070" s="15" customFormat="1" x14ac:dyDescent="0.25"/>
    <row r="6071" customFormat="1" x14ac:dyDescent="0.25"/>
    <row r="6072" s="29" customFormat="1" x14ac:dyDescent="0.25"/>
    <row r="6073" s="15" customFormat="1" x14ac:dyDescent="0.25"/>
    <row r="6074" customFormat="1" x14ac:dyDescent="0.25"/>
    <row r="6075" s="29" customFormat="1" x14ac:dyDescent="0.25"/>
    <row r="6076" s="15" customFormat="1" x14ac:dyDescent="0.25"/>
    <row r="6077" customFormat="1" x14ac:dyDescent="0.25"/>
    <row r="6078" s="29" customFormat="1" x14ac:dyDescent="0.25"/>
    <row r="6079" s="15" customFormat="1" x14ac:dyDescent="0.25"/>
    <row r="6080" customFormat="1" x14ac:dyDescent="0.25"/>
    <row r="6081" s="29" customFormat="1" x14ac:dyDescent="0.25"/>
    <row r="6082" s="15" customFormat="1" x14ac:dyDescent="0.25"/>
    <row r="6083" customFormat="1" x14ac:dyDescent="0.25"/>
    <row r="6084" s="29" customFormat="1" x14ac:dyDescent="0.25"/>
    <row r="6085" s="15" customFormat="1" x14ac:dyDescent="0.25"/>
    <row r="6086" customFormat="1" x14ac:dyDescent="0.25"/>
    <row r="6087" s="29" customFormat="1" x14ac:dyDescent="0.25"/>
    <row r="6088" s="15" customFormat="1" x14ac:dyDescent="0.25"/>
    <row r="6089" customFormat="1" x14ac:dyDescent="0.25"/>
    <row r="6090" s="29" customFormat="1" x14ac:dyDescent="0.25"/>
    <row r="6091" s="15" customFormat="1" x14ac:dyDescent="0.25"/>
    <row r="6092" customFormat="1" x14ac:dyDescent="0.25"/>
    <row r="6093" s="68" customFormat="1" x14ac:dyDescent="0.25"/>
    <row r="6094" customFormat="1" x14ac:dyDescent="0.25"/>
    <row r="6095" s="68" customFormat="1" x14ac:dyDescent="0.25"/>
    <row r="6096" s="68" customFormat="1" x14ac:dyDescent="0.25"/>
    <row r="6097" spans="1:1" customFormat="1" x14ac:dyDescent="0.25">
      <c r="A6097" s="66"/>
    </row>
    <row r="6098" spans="1:1" customFormat="1" x14ac:dyDescent="0.25"/>
    <row r="6099" spans="1:1" customFormat="1" x14ac:dyDescent="0.25">
      <c r="A6099" s="65"/>
    </row>
    <row r="6100" spans="1:1" customFormat="1" x14ac:dyDescent="0.25">
      <c r="A6100" s="67"/>
    </row>
    <row r="6101" spans="1:1" customFormat="1" x14ac:dyDescent="0.25"/>
    <row r="6102" spans="1:1" customFormat="1" x14ac:dyDescent="0.25"/>
    <row r="6103" spans="1:1" s="1" customFormat="1" x14ac:dyDescent="0.25">
      <c r="A6103"/>
    </row>
    <row r="6104" spans="1:1" s="1" customFormat="1" x14ac:dyDescent="0.25">
      <c r="A6104"/>
    </row>
    <row r="6105" spans="1:1" customFormat="1" x14ac:dyDescent="0.25"/>
    <row r="6106" spans="1:1" customFormat="1" x14ac:dyDescent="0.25"/>
    <row r="6107" spans="1:1" s="29" customFormat="1" x14ac:dyDescent="0.25"/>
    <row r="6108" spans="1:1" s="29" customFormat="1" x14ac:dyDescent="0.25"/>
    <row r="6109" spans="1:1" s="15" customFormat="1" x14ac:dyDescent="0.25"/>
    <row r="6110" spans="1:1" customFormat="1" x14ac:dyDescent="0.25"/>
    <row r="6111" spans="1:1" s="29" customFormat="1" x14ac:dyDescent="0.25"/>
    <row r="6112" spans="1:1" s="15" customFormat="1" x14ac:dyDescent="0.25"/>
    <row r="6113" customFormat="1" x14ac:dyDescent="0.25"/>
    <row r="6114" s="29" customFormat="1" x14ac:dyDescent="0.25"/>
    <row r="6115" s="15" customFormat="1" x14ac:dyDescent="0.25"/>
    <row r="6116" customFormat="1" x14ac:dyDescent="0.25"/>
    <row r="6117" s="29" customFormat="1" x14ac:dyDescent="0.25"/>
    <row r="6118" s="15" customFormat="1" x14ac:dyDescent="0.25"/>
    <row r="6119" customFormat="1" x14ac:dyDescent="0.25"/>
    <row r="6120" s="29" customFormat="1" x14ac:dyDescent="0.25"/>
    <row r="6121" s="15" customFormat="1" x14ac:dyDescent="0.25"/>
    <row r="6122" customFormat="1" x14ac:dyDescent="0.25"/>
    <row r="6123" s="29" customFormat="1" x14ac:dyDescent="0.25"/>
    <row r="6124" s="15" customFormat="1" x14ac:dyDescent="0.25"/>
    <row r="6125" customFormat="1" x14ac:dyDescent="0.25"/>
    <row r="6126" s="29" customFormat="1" x14ac:dyDescent="0.25"/>
    <row r="6127" s="15" customFormat="1" x14ac:dyDescent="0.25"/>
    <row r="6128" customFormat="1" x14ac:dyDescent="0.25"/>
    <row r="6129" spans="1:1" s="29" customFormat="1" x14ac:dyDescent="0.25"/>
    <row r="6130" spans="1:1" s="15" customFormat="1" x14ac:dyDescent="0.25"/>
    <row r="6131" spans="1:1" customFormat="1" x14ac:dyDescent="0.25"/>
    <row r="6132" spans="1:1" s="29" customFormat="1" x14ac:dyDescent="0.25"/>
    <row r="6133" spans="1:1" s="15" customFormat="1" x14ac:dyDescent="0.25"/>
    <row r="6134" spans="1:1" customFormat="1" x14ac:dyDescent="0.25"/>
    <row r="6135" spans="1:1" s="68" customFormat="1" x14ac:dyDescent="0.25"/>
    <row r="6136" spans="1:1" customFormat="1" x14ac:dyDescent="0.25"/>
    <row r="6137" spans="1:1" s="68" customFormat="1" x14ac:dyDescent="0.25"/>
    <row r="6138" spans="1:1" s="68" customFormat="1" x14ac:dyDescent="0.25"/>
    <row r="6139" spans="1:1" customFormat="1" x14ac:dyDescent="0.25">
      <c r="A6139" s="66"/>
    </row>
    <row r="6140" spans="1:1" customFormat="1" x14ac:dyDescent="0.25"/>
    <row r="6141" spans="1:1" customFormat="1" x14ac:dyDescent="0.25">
      <c r="A6141" s="65"/>
    </row>
    <row r="6142" spans="1:1" customFormat="1" x14ac:dyDescent="0.25">
      <c r="A6142" s="67"/>
    </row>
    <row r="6143" spans="1:1" customFormat="1" x14ac:dyDescent="0.25"/>
    <row r="6144" spans="1:1" customFormat="1" x14ac:dyDescent="0.25"/>
    <row r="6145" spans="1:1" s="1" customFormat="1" x14ac:dyDescent="0.25">
      <c r="A6145"/>
    </row>
    <row r="6146" spans="1:1" s="1" customFormat="1" x14ac:dyDescent="0.25">
      <c r="A6146"/>
    </row>
    <row r="6147" spans="1:1" customFormat="1" x14ac:dyDescent="0.25"/>
    <row r="6148" spans="1:1" customFormat="1" x14ac:dyDescent="0.25"/>
    <row r="6149" spans="1:1" s="29" customFormat="1" x14ac:dyDescent="0.25"/>
    <row r="6150" spans="1:1" s="29" customFormat="1" x14ac:dyDescent="0.25"/>
    <row r="6151" spans="1:1" s="15" customFormat="1" x14ac:dyDescent="0.25"/>
    <row r="6152" spans="1:1" customFormat="1" x14ac:dyDescent="0.25"/>
    <row r="6153" spans="1:1" s="29" customFormat="1" x14ac:dyDescent="0.25"/>
    <row r="6154" spans="1:1" s="15" customFormat="1" x14ac:dyDescent="0.25"/>
    <row r="6155" spans="1:1" customFormat="1" x14ac:dyDescent="0.25"/>
    <row r="6156" spans="1:1" s="29" customFormat="1" x14ac:dyDescent="0.25"/>
    <row r="6157" spans="1:1" s="15" customFormat="1" x14ac:dyDescent="0.25"/>
    <row r="6158" spans="1:1" customFormat="1" x14ac:dyDescent="0.25"/>
    <row r="6159" spans="1:1" s="29" customFormat="1" x14ac:dyDescent="0.25"/>
    <row r="6160" spans="1:1" s="15" customFormat="1" x14ac:dyDescent="0.25"/>
    <row r="6161" customFormat="1" x14ac:dyDescent="0.25"/>
    <row r="6162" s="29" customFormat="1" x14ac:dyDescent="0.25"/>
    <row r="6163" s="15" customFormat="1" x14ac:dyDescent="0.25"/>
    <row r="6164" customFormat="1" x14ac:dyDescent="0.25"/>
    <row r="6165" s="29" customFormat="1" x14ac:dyDescent="0.25"/>
    <row r="6166" s="15" customFormat="1" x14ac:dyDescent="0.25"/>
    <row r="6167" customFormat="1" x14ac:dyDescent="0.25"/>
    <row r="6168" s="29" customFormat="1" x14ac:dyDescent="0.25"/>
    <row r="6169" s="15" customFormat="1" x14ac:dyDescent="0.25"/>
    <row r="6170" customFormat="1" x14ac:dyDescent="0.25"/>
    <row r="6171" s="29" customFormat="1" x14ac:dyDescent="0.25"/>
    <row r="6172" s="15" customFormat="1" x14ac:dyDescent="0.25"/>
    <row r="6173" customFormat="1" x14ac:dyDescent="0.25"/>
    <row r="6174" s="29" customFormat="1" x14ac:dyDescent="0.25"/>
    <row r="6175" s="15" customFormat="1" x14ac:dyDescent="0.25"/>
    <row r="6176" customFormat="1" x14ac:dyDescent="0.25"/>
    <row r="6177" spans="1:1" s="68" customFormat="1" x14ac:dyDescent="0.25"/>
    <row r="6178" spans="1:1" customFormat="1" x14ac:dyDescent="0.25"/>
    <row r="6179" spans="1:1" s="68" customFormat="1" x14ac:dyDescent="0.25"/>
    <row r="6180" spans="1:1" s="68" customFormat="1" x14ac:dyDescent="0.25"/>
    <row r="6181" spans="1:1" customFormat="1" x14ac:dyDescent="0.25">
      <c r="A6181" s="66"/>
    </row>
    <row r="6182" spans="1:1" customFormat="1" x14ac:dyDescent="0.25"/>
    <row r="6183" spans="1:1" customFormat="1" x14ac:dyDescent="0.25">
      <c r="A6183" s="65"/>
    </row>
    <row r="6184" spans="1:1" customFormat="1" x14ac:dyDescent="0.25">
      <c r="A6184" s="67"/>
    </row>
    <row r="6185" spans="1:1" customFormat="1" x14ac:dyDescent="0.25"/>
    <row r="6186" spans="1:1" customFormat="1" x14ac:dyDescent="0.25"/>
    <row r="6187" spans="1:1" s="1" customFormat="1" x14ac:dyDescent="0.25">
      <c r="A6187"/>
    </row>
    <row r="6188" spans="1:1" s="1" customFormat="1" x14ac:dyDescent="0.25">
      <c r="A6188"/>
    </row>
    <row r="6189" spans="1:1" customFormat="1" x14ac:dyDescent="0.25"/>
    <row r="6190" spans="1:1" customFormat="1" x14ac:dyDescent="0.25"/>
    <row r="6191" spans="1:1" s="29" customFormat="1" x14ac:dyDescent="0.25"/>
    <row r="6192" spans="1:1" s="29" customFormat="1" x14ac:dyDescent="0.25"/>
    <row r="6193" s="15" customFormat="1" x14ac:dyDescent="0.25"/>
    <row r="6194" customFormat="1" x14ac:dyDescent="0.25"/>
    <row r="6195" s="29" customFormat="1" x14ac:dyDescent="0.25"/>
    <row r="6196" s="15" customFormat="1" x14ac:dyDescent="0.25"/>
    <row r="6197" customFormat="1" x14ac:dyDescent="0.25"/>
    <row r="6198" s="29" customFormat="1" x14ac:dyDescent="0.25"/>
    <row r="6199" s="15" customFormat="1" x14ac:dyDescent="0.25"/>
    <row r="6200" customFormat="1" x14ac:dyDescent="0.25"/>
    <row r="6201" s="29" customFormat="1" x14ac:dyDescent="0.25"/>
    <row r="6202" s="15" customFormat="1" x14ac:dyDescent="0.25"/>
    <row r="6203" customFormat="1" x14ac:dyDescent="0.25"/>
    <row r="6204" s="29" customFormat="1" x14ac:dyDescent="0.25"/>
    <row r="6205" s="15" customFormat="1" x14ac:dyDescent="0.25"/>
    <row r="6206" customFormat="1" x14ac:dyDescent="0.25"/>
    <row r="6207" s="29" customFormat="1" x14ac:dyDescent="0.25"/>
    <row r="6208" s="15" customFormat="1" x14ac:dyDescent="0.25"/>
    <row r="6209" spans="1:1" customFormat="1" x14ac:dyDescent="0.25"/>
    <row r="6210" spans="1:1" s="29" customFormat="1" x14ac:dyDescent="0.25"/>
    <row r="6211" spans="1:1" s="15" customFormat="1" x14ac:dyDescent="0.25"/>
    <row r="6212" spans="1:1" customFormat="1" x14ac:dyDescent="0.25"/>
    <row r="6213" spans="1:1" s="29" customFormat="1" x14ac:dyDescent="0.25"/>
    <row r="6214" spans="1:1" s="15" customFormat="1" x14ac:dyDescent="0.25"/>
    <row r="6215" spans="1:1" customFormat="1" x14ac:dyDescent="0.25"/>
    <row r="6216" spans="1:1" s="29" customFormat="1" x14ac:dyDescent="0.25"/>
    <row r="6217" spans="1:1" s="15" customFormat="1" x14ac:dyDescent="0.25"/>
    <row r="6218" spans="1:1" customFormat="1" x14ac:dyDescent="0.25"/>
    <row r="6219" spans="1:1" s="68" customFormat="1" x14ac:dyDescent="0.25"/>
    <row r="6220" spans="1:1" customFormat="1" x14ac:dyDescent="0.25"/>
    <row r="6221" spans="1:1" s="68" customFormat="1" x14ac:dyDescent="0.25"/>
    <row r="6222" spans="1:1" s="68" customFormat="1" x14ac:dyDescent="0.25"/>
    <row r="6223" spans="1:1" customFormat="1" x14ac:dyDescent="0.25">
      <c r="A6223" s="66"/>
    </row>
    <row r="6224" spans="1:1" customFormat="1" x14ac:dyDescent="0.25"/>
    <row r="6225" spans="1:1" customFormat="1" x14ac:dyDescent="0.25">
      <c r="A6225" s="65"/>
    </row>
    <row r="6226" spans="1:1" customFormat="1" x14ac:dyDescent="0.25">
      <c r="A6226" s="67"/>
    </row>
    <row r="6227" spans="1:1" customFormat="1" x14ac:dyDescent="0.25"/>
    <row r="6228" spans="1:1" customFormat="1" x14ac:dyDescent="0.25"/>
    <row r="6229" spans="1:1" s="1" customFormat="1" x14ac:dyDescent="0.25">
      <c r="A6229"/>
    </row>
    <row r="6230" spans="1:1" s="1" customFormat="1" x14ac:dyDescent="0.25">
      <c r="A6230"/>
    </row>
    <row r="6231" spans="1:1" customFormat="1" x14ac:dyDescent="0.25"/>
    <row r="6232" spans="1:1" customFormat="1" x14ac:dyDescent="0.25"/>
    <row r="6233" spans="1:1" s="29" customFormat="1" x14ac:dyDescent="0.25"/>
    <row r="6234" spans="1:1" s="29" customFormat="1" x14ac:dyDescent="0.25"/>
    <row r="6235" spans="1:1" s="15" customFormat="1" x14ac:dyDescent="0.25"/>
    <row r="6236" spans="1:1" customFormat="1" x14ac:dyDescent="0.25"/>
    <row r="6237" spans="1:1" s="29" customFormat="1" x14ac:dyDescent="0.25"/>
    <row r="6238" spans="1:1" s="15" customFormat="1" x14ac:dyDescent="0.25"/>
    <row r="6239" spans="1:1" customFormat="1" x14ac:dyDescent="0.25"/>
    <row r="6240" spans="1:1" s="29" customFormat="1" x14ac:dyDescent="0.25"/>
    <row r="6241" s="15" customFormat="1" x14ac:dyDescent="0.25"/>
    <row r="6242" customFormat="1" x14ac:dyDescent="0.25"/>
    <row r="6243" s="29" customFormat="1" x14ac:dyDescent="0.25"/>
    <row r="6244" s="15" customFormat="1" x14ac:dyDescent="0.25"/>
    <row r="6245" customFormat="1" x14ac:dyDescent="0.25"/>
    <row r="6246" s="29" customFormat="1" x14ac:dyDescent="0.25"/>
    <row r="6247" s="15" customFormat="1" x14ac:dyDescent="0.25"/>
    <row r="6248" customFormat="1" x14ac:dyDescent="0.25"/>
    <row r="6249" s="29" customFormat="1" x14ac:dyDescent="0.25"/>
    <row r="6250" s="15" customFormat="1" x14ac:dyDescent="0.25"/>
    <row r="6251" customFormat="1" x14ac:dyDescent="0.25"/>
    <row r="6252" s="29" customFormat="1" x14ac:dyDescent="0.25"/>
    <row r="6253" s="15" customFormat="1" x14ac:dyDescent="0.25"/>
    <row r="6254" customFormat="1" x14ac:dyDescent="0.25"/>
    <row r="6255" s="29" customFormat="1" x14ac:dyDescent="0.25"/>
    <row r="6256" s="15" customFormat="1" x14ac:dyDescent="0.25"/>
    <row r="6257" spans="1:1" customFormat="1" x14ac:dyDescent="0.25"/>
    <row r="6258" spans="1:1" s="29" customFormat="1" x14ac:dyDescent="0.25"/>
    <row r="6259" spans="1:1" s="15" customFormat="1" x14ac:dyDescent="0.25"/>
    <row r="6260" spans="1:1" customFormat="1" x14ac:dyDescent="0.25"/>
    <row r="6261" spans="1:1" s="68" customFormat="1" x14ac:dyDescent="0.25"/>
    <row r="6262" spans="1:1" customFormat="1" x14ac:dyDescent="0.25"/>
    <row r="6263" spans="1:1" s="68" customFormat="1" x14ac:dyDescent="0.25"/>
    <row r="6264" spans="1:1" s="68" customFormat="1" x14ac:dyDescent="0.25"/>
    <row r="6265" spans="1:1" customFormat="1" x14ac:dyDescent="0.25">
      <c r="A6265" s="66"/>
    </row>
    <row r="6266" spans="1:1" customFormat="1" x14ac:dyDescent="0.25"/>
    <row r="6267" spans="1:1" customFormat="1" x14ac:dyDescent="0.25">
      <c r="A6267" s="65"/>
    </row>
    <row r="6268" spans="1:1" customFormat="1" x14ac:dyDescent="0.25">
      <c r="A6268" s="67"/>
    </row>
    <row r="6269" spans="1:1" customFormat="1" x14ac:dyDescent="0.25"/>
    <row r="6270" spans="1:1" customFormat="1" x14ac:dyDescent="0.25"/>
    <row r="6271" spans="1:1" s="1" customFormat="1" x14ac:dyDescent="0.25">
      <c r="A6271"/>
    </row>
    <row r="6272" spans="1:1" s="1" customFormat="1" x14ac:dyDescent="0.25">
      <c r="A6272"/>
    </row>
    <row r="6273" customFormat="1" x14ac:dyDescent="0.25"/>
    <row r="6274" customFormat="1" x14ac:dyDescent="0.25"/>
    <row r="6275" s="29" customFormat="1" x14ac:dyDescent="0.25"/>
    <row r="6276" s="29" customFormat="1" x14ac:dyDescent="0.25"/>
    <row r="6277" s="15" customFormat="1" x14ac:dyDescent="0.25"/>
    <row r="6278" customFormat="1" x14ac:dyDescent="0.25"/>
    <row r="6279" s="29" customFormat="1" x14ac:dyDescent="0.25"/>
    <row r="6280" s="15" customFormat="1" x14ac:dyDescent="0.25"/>
    <row r="6281" customFormat="1" x14ac:dyDescent="0.25"/>
    <row r="6282" s="29" customFormat="1" x14ac:dyDescent="0.25"/>
    <row r="6283" s="15" customFormat="1" x14ac:dyDescent="0.25"/>
    <row r="6284" customFormat="1" x14ac:dyDescent="0.25"/>
    <row r="6285" s="29" customFormat="1" x14ac:dyDescent="0.25"/>
    <row r="6286" s="15" customFormat="1" x14ac:dyDescent="0.25"/>
    <row r="6287" customFormat="1" x14ac:dyDescent="0.25"/>
    <row r="6288" s="29" customFormat="1" x14ac:dyDescent="0.25"/>
    <row r="6289" s="15" customFormat="1" x14ac:dyDescent="0.25"/>
    <row r="6290" customFormat="1" x14ac:dyDescent="0.25"/>
    <row r="6291" s="29" customFormat="1" x14ac:dyDescent="0.25"/>
    <row r="6292" s="15" customFormat="1" x14ac:dyDescent="0.25"/>
    <row r="6293" customFormat="1" x14ac:dyDescent="0.25"/>
    <row r="6294" s="29" customFormat="1" x14ac:dyDescent="0.25"/>
    <row r="6295" s="15" customFormat="1" x14ac:dyDescent="0.25"/>
    <row r="6296" customFormat="1" x14ac:dyDescent="0.25"/>
    <row r="6297" s="29" customFormat="1" x14ac:dyDescent="0.25"/>
    <row r="6298" s="15" customFormat="1" x14ac:dyDescent="0.25"/>
    <row r="6299" customFormat="1" x14ac:dyDescent="0.25"/>
    <row r="6300" s="29" customFormat="1" x14ac:dyDescent="0.25"/>
    <row r="6301" s="15" customFormat="1" x14ac:dyDescent="0.25"/>
    <row r="6302" customFormat="1" x14ac:dyDescent="0.25"/>
    <row r="6303" s="68" customFormat="1" x14ac:dyDescent="0.25"/>
    <row r="6304" customFormat="1" x14ac:dyDescent="0.25"/>
    <row r="6305" spans="1:1" s="68" customFormat="1" x14ac:dyDescent="0.25"/>
    <row r="6306" spans="1:1" s="68" customFormat="1" x14ac:dyDescent="0.25"/>
    <row r="6307" spans="1:1" customFormat="1" x14ac:dyDescent="0.25">
      <c r="A6307" s="66"/>
    </row>
    <row r="6308" spans="1:1" customFormat="1" x14ac:dyDescent="0.25"/>
    <row r="6309" spans="1:1" customFormat="1" x14ac:dyDescent="0.25">
      <c r="A6309" s="65"/>
    </row>
    <row r="6310" spans="1:1" customFormat="1" x14ac:dyDescent="0.25">
      <c r="A6310" s="67"/>
    </row>
    <row r="6311" spans="1:1" customFormat="1" x14ac:dyDescent="0.25"/>
    <row r="6312" spans="1:1" customFormat="1" x14ac:dyDescent="0.25"/>
    <row r="6313" spans="1:1" s="1" customFormat="1" x14ac:dyDescent="0.25">
      <c r="A6313"/>
    </row>
    <row r="6314" spans="1:1" s="1" customFormat="1" x14ac:dyDescent="0.25">
      <c r="A6314"/>
    </row>
    <row r="6315" spans="1:1" customFormat="1" x14ac:dyDescent="0.25"/>
    <row r="6316" spans="1:1" customFormat="1" x14ac:dyDescent="0.25"/>
    <row r="6317" spans="1:1" s="29" customFormat="1" x14ac:dyDescent="0.25"/>
    <row r="6318" spans="1:1" s="29" customFormat="1" x14ac:dyDescent="0.25"/>
    <row r="6319" spans="1:1" s="15" customFormat="1" x14ac:dyDescent="0.25"/>
    <row r="6320" spans="1:1" customFormat="1" x14ac:dyDescent="0.25"/>
    <row r="6321" s="29" customFormat="1" x14ac:dyDescent="0.25"/>
    <row r="6322" s="15" customFormat="1" x14ac:dyDescent="0.25"/>
    <row r="6323" customFormat="1" x14ac:dyDescent="0.25"/>
    <row r="6324" s="29" customFormat="1" x14ac:dyDescent="0.25"/>
    <row r="6325" s="15" customFormat="1" x14ac:dyDescent="0.25"/>
    <row r="6326" customFormat="1" x14ac:dyDescent="0.25"/>
    <row r="6327" s="29" customFormat="1" x14ac:dyDescent="0.25"/>
    <row r="6328" s="15" customFormat="1" x14ac:dyDescent="0.25"/>
    <row r="6329" customFormat="1" x14ac:dyDescent="0.25"/>
    <row r="6330" s="29" customFormat="1" x14ac:dyDescent="0.25"/>
    <row r="6331" s="15" customFormat="1" x14ac:dyDescent="0.25"/>
    <row r="6332" customFormat="1" x14ac:dyDescent="0.25"/>
    <row r="6333" s="29" customFormat="1" x14ac:dyDescent="0.25"/>
    <row r="6334" s="15" customFormat="1" x14ac:dyDescent="0.25"/>
    <row r="6335" customFormat="1" x14ac:dyDescent="0.25"/>
    <row r="6336" s="29" customFormat="1" x14ac:dyDescent="0.25"/>
    <row r="6337" spans="1:1" s="15" customFormat="1" x14ac:dyDescent="0.25"/>
    <row r="6338" spans="1:1" customFormat="1" x14ac:dyDescent="0.25"/>
    <row r="6339" spans="1:1" s="29" customFormat="1" x14ac:dyDescent="0.25"/>
    <row r="6340" spans="1:1" s="15" customFormat="1" x14ac:dyDescent="0.25"/>
    <row r="6341" spans="1:1" customFormat="1" x14ac:dyDescent="0.25"/>
    <row r="6342" spans="1:1" s="29" customFormat="1" x14ac:dyDescent="0.25"/>
    <row r="6343" spans="1:1" s="15" customFormat="1" x14ac:dyDescent="0.25"/>
    <row r="6344" spans="1:1" customFormat="1" x14ac:dyDescent="0.25"/>
    <row r="6345" spans="1:1" s="68" customFormat="1" x14ac:dyDescent="0.25"/>
    <row r="6346" spans="1:1" customFormat="1" x14ac:dyDescent="0.25"/>
    <row r="6347" spans="1:1" s="68" customFormat="1" x14ac:dyDescent="0.25"/>
    <row r="6348" spans="1:1" s="68" customFormat="1" x14ac:dyDescent="0.25"/>
    <row r="6349" spans="1:1" customFormat="1" x14ac:dyDescent="0.25">
      <c r="A6349" s="66"/>
    </row>
    <row r="6350" spans="1:1" customFormat="1" x14ac:dyDescent="0.25"/>
    <row r="6351" spans="1:1" customFormat="1" x14ac:dyDescent="0.25">
      <c r="A6351" s="65"/>
    </row>
    <row r="6352" spans="1:1" customFormat="1" x14ac:dyDescent="0.25">
      <c r="A6352" s="67"/>
    </row>
    <row r="6353" spans="1:1" customFormat="1" x14ac:dyDescent="0.25"/>
    <row r="6354" spans="1:1" customFormat="1" x14ac:dyDescent="0.25"/>
    <row r="6355" spans="1:1" s="1" customFormat="1" x14ac:dyDescent="0.25">
      <c r="A6355"/>
    </row>
    <row r="6356" spans="1:1" customFormat="1" x14ac:dyDescent="0.25"/>
    <row r="6357" spans="1:1" customFormat="1" x14ac:dyDescent="0.25"/>
    <row r="6358" spans="1:1" s="29" customFormat="1" x14ac:dyDescent="0.25"/>
    <row r="6359" spans="1:1" s="29" customFormat="1" x14ac:dyDescent="0.25"/>
    <row r="6360" spans="1:1" s="15" customFormat="1" x14ac:dyDescent="0.25"/>
    <row r="6361" spans="1:1" customFormat="1" x14ac:dyDescent="0.25"/>
    <row r="6362" spans="1:1" s="29" customFormat="1" x14ac:dyDescent="0.25"/>
    <row r="6363" spans="1:1" s="15" customFormat="1" x14ac:dyDescent="0.25"/>
    <row r="6364" spans="1:1" customFormat="1" x14ac:dyDescent="0.25"/>
    <row r="6365" spans="1:1" s="29" customFormat="1" x14ac:dyDescent="0.25"/>
    <row r="6366" spans="1:1" s="15" customFormat="1" x14ac:dyDescent="0.25"/>
    <row r="6367" spans="1:1" customFormat="1" x14ac:dyDescent="0.25"/>
    <row r="6368" spans="1:1" s="29" customFormat="1" x14ac:dyDescent="0.25"/>
    <row r="6369" s="15" customFormat="1" x14ac:dyDescent="0.25"/>
    <row r="6370" customFormat="1" x14ac:dyDescent="0.25"/>
    <row r="6371" s="29" customFormat="1" x14ac:dyDescent="0.25"/>
    <row r="6372" s="15" customFormat="1" x14ac:dyDescent="0.25"/>
    <row r="6373" customFormat="1" x14ac:dyDescent="0.25"/>
    <row r="6374" s="29" customFormat="1" x14ac:dyDescent="0.25"/>
    <row r="6375" s="15" customFormat="1" x14ac:dyDescent="0.25"/>
    <row r="6376" customFormat="1" x14ac:dyDescent="0.25"/>
    <row r="6377" s="29" customFormat="1" x14ac:dyDescent="0.25"/>
    <row r="6378" s="15" customFormat="1" x14ac:dyDescent="0.25"/>
    <row r="6379" customFormat="1" x14ac:dyDescent="0.25"/>
    <row r="6380" s="29" customFormat="1" x14ac:dyDescent="0.25"/>
    <row r="6381" s="15" customFormat="1" x14ac:dyDescent="0.25"/>
    <row r="6382" customFormat="1" x14ac:dyDescent="0.25"/>
    <row r="6383" s="29" customFormat="1" x14ac:dyDescent="0.25"/>
    <row r="6384" s="15" customFormat="1" x14ac:dyDescent="0.25"/>
    <row r="6385" spans="1:1" customFormat="1" x14ac:dyDescent="0.25"/>
    <row r="6386" spans="1:1" s="68" customFormat="1" x14ac:dyDescent="0.25"/>
    <row r="6387" spans="1:1" s="68" customFormat="1" x14ac:dyDescent="0.25"/>
    <row r="6388" spans="1:1" s="68" customFormat="1" x14ac:dyDescent="0.25"/>
    <row r="6389" spans="1:1" customFormat="1" x14ac:dyDescent="0.25"/>
    <row r="6390" spans="1:1" customFormat="1" x14ac:dyDescent="0.25">
      <c r="A6390" s="65"/>
    </row>
    <row r="6391" spans="1:1" customFormat="1" x14ac:dyDescent="0.25">
      <c r="A6391" s="67"/>
    </row>
    <row r="6392" spans="1:1" customFormat="1" x14ac:dyDescent="0.25"/>
    <row r="6393" spans="1:1" customFormat="1" x14ac:dyDescent="0.25"/>
    <row r="6394" spans="1:1" s="1" customFormat="1" x14ac:dyDescent="0.25">
      <c r="A6394"/>
    </row>
    <row r="6395" spans="1:1" s="1" customFormat="1" x14ac:dyDescent="0.25">
      <c r="A6395"/>
    </row>
    <row r="6396" spans="1:1" customFormat="1" x14ac:dyDescent="0.25"/>
    <row r="6397" spans="1:1" customFormat="1" x14ac:dyDescent="0.25"/>
    <row r="6398" spans="1:1" s="29" customFormat="1" x14ac:dyDescent="0.25"/>
    <row r="6399" spans="1:1" s="29" customFormat="1" x14ac:dyDescent="0.25"/>
    <row r="6400" spans="1:1" s="15" customFormat="1" x14ac:dyDescent="0.25"/>
    <row r="6401" customFormat="1" x14ac:dyDescent="0.25"/>
    <row r="6402" s="29" customFormat="1" x14ac:dyDescent="0.25"/>
    <row r="6403" s="15" customFormat="1" x14ac:dyDescent="0.25"/>
    <row r="6404" customFormat="1" x14ac:dyDescent="0.25"/>
    <row r="6405" s="29" customFormat="1" x14ac:dyDescent="0.25"/>
    <row r="6406" s="15" customFormat="1" x14ac:dyDescent="0.25"/>
    <row r="6407" customFormat="1" x14ac:dyDescent="0.25"/>
    <row r="6408" s="29" customFormat="1" x14ac:dyDescent="0.25"/>
    <row r="6409" s="15" customFormat="1" x14ac:dyDescent="0.25"/>
    <row r="6410" customFormat="1" x14ac:dyDescent="0.25"/>
    <row r="6411" s="29" customFormat="1" x14ac:dyDescent="0.25"/>
    <row r="6412" s="15" customFormat="1" x14ac:dyDescent="0.25"/>
    <row r="6413" customFormat="1" x14ac:dyDescent="0.25"/>
    <row r="6414" s="29" customFormat="1" x14ac:dyDescent="0.25"/>
    <row r="6415" s="15" customFormat="1" x14ac:dyDescent="0.25"/>
    <row r="6416" customFormat="1" x14ac:dyDescent="0.25"/>
    <row r="6417" spans="1:1" s="29" customFormat="1" x14ac:dyDescent="0.25"/>
    <row r="6418" spans="1:1" s="15" customFormat="1" x14ac:dyDescent="0.25"/>
    <row r="6419" spans="1:1" customFormat="1" x14ac:dyDescent="0.25"/>
    <row r="6420" spans="1:1" s="29" customFormat="1" x14ac:dyDescent="0.25"/>
    <row r="6421" spans="1:1" s="15" customFormat="1" x14ac:dyDescent="0.25"/>
    <row r="6422" spans="1:1" customFormat="1" x14ac:dyDescent="0.25"/>
    <row r="6423" spans="1:1" s="29" customFormat="1" x14ac:dyDescent="0.25"/>
    <row r="6424" spans="1:1" s="15" customFormat="1" x14ac:dyDescent="0.25"/>
    <row r="6425" spans="1:1" customFormat="1" x14ac:dyDescent="0.25"/>
    <row r="6426" spans="1:1" s="68" customFormat="1" x14ac:dyDescent="0.25"/>
    <row r="6427" spans="1:1" customFormat="1" x14ac:dyDescent="0.25"/>
    <row r="6428" spans="1:1" s="68" customFormat="1" x14ac:dyDescent="0.25"/>
    <row r="6429" spans="1:1" s="68" customFormat="1" x14ac:dyDescent="0.25"/>
    <row r="6430" spans="1:1" customFormat="1" x14ac:dyDescent="0.25">
      <c r="A6430" s="66"/>
    </row>
    <row r="6431" spans="1:1" customFormat="1" x14ac:dyDescent="0.25"/>
    <row r="6432" spans="1:1" customFormat="1" x14ac:dyDescent="0.25">
      <c r="A6432" s="65"/>
    </row>
    <row r="6433" spans="1:1" customFormat="1" x14ac:dyDescent="0.25">
      <c r="A6433" s="67"/>
    </row>
    <row r="6434" spans="1:1" customFormat="1" x14ac:dyDescent="0.25"/>
    <row r="6435" spans="1:1" customFormat="1" x14ac:dyDescent="0.25"/>
    <row r="6436" spans="1:1" s="1" customFormat="1" x14ac:dyDescent="0.25">
      <c r="A6436"/>
    </row>
    <row r="6437" spans="1:1" s="1" customFormat="1" x14ac:dyDescent="0.25">
      <c r="A6437"/>
    </row>
    <row r="6438" spans="1:1" customFormat="1" x14ac:dyDescent="0.25"/>
    <row r="6439" spans="1:1" customFormat="1" x14ac:dyDescent="0.25"/>
    <row r="6440" spans="1:1" s="29" customFormat="1" x14ac:dyDescent="0.25"/>
    <row r="6441" spans="1:1" s="29" customFormat="1" x14ac:dyDescent="0.25"/>
    <row r="6442" spans="1:1" s="15" customFormat="1" x14ac:dyDescent="0.25"/>
    <row r="6443" spans="1:1" customFormat="1" x14ac:dyDescent="0.25"/>
    <row r="6444" spans="1:1" s="29" customFormat="1" x14ac:dyDescent="0.25"/>
    <row r="6445" spans="1:1" s="15" customFormat="1" x14ac:dyDescent="0.25"/>
    <row r="6446" spans="1:1" customFormat="1" x14ac:dyDescent="0.25"/>
    <row r="6447" spans="1:1" s="29" customFormat="1" x14ac:dyDescent="0.25"/>
    <row r="6448" spans="1:1" s="15" customFormat="1" x14ac:dyDescent="0.25"/>
    <row r="6449" customFormat="1" x14ac:dyDescent="0.25"/>
    <row r="6450" s="29" customFormat="1" x14ac:dyDescent="0.25"/>
    <row r="6451" s="15" customFormat="1" x14ac:dyDescent="0.25"/>
    <row r="6452" customFormat="1" x14ac:dyDescent="0.25"/>
    <row r="6453" s="29" customFormat="1" x14ac:dyDescent="0.25"/>
    <row r="6454" s="15" customFormat="1" x14ac:dyDescent="0.25"/>
    <row r="6455" customFormat="1" x14ac:dyDescent="0.25"/>
    <row r="6456" s="29" customFormat="1" x14ac:dyDescent="0.25"/>
    <row r="6457" s="15" customFormat="1" x14ac:dyDescent="0.25"/>
    <row r="6458" customFormat="1" x14ac:dyDescent="0.25"/>
    <row r="6459" s="29" customFormat="1" x14ac:dyDescent="0.25"/>
    <row r="6460" s="15" customFormat="1" x14ac:dyDescent="0.25"/>
    <row r="6461" customFormat="1" x14ac:dyDescent="0.25"/>
    <row r="6462" s="29" customFormat="1" x14ac:dyDescent="0.25"/>
    <row r="6463" s="15" customFormat="1" x14ac:dyDescent="0.25"/>
    <row r="6464" customFormat="1" x14ac:dyDescent="0.25"/>
    <row r="6465" s="29" customFormat="1" x14ac:dyDescent="0.25"/>
    <row r="6466" s="15" customFormat="1" x14ac:dyDescent="0.25"/>
    <row r="6467" customFormat="1" x14ac:dyDescent="0.25"/>
    <row r="6468" s="29" customFormat="1" x14ac:dyDescent="0.25"/>
    <row r="6469" s="15" customFormat="1" x14ac:dyDescent="0.25"/>
    <row r="6470" customFormat="1" x14ac:dyDescent="0.25"/>
    <row r="6471" s="29" customFormat="1" x14ac:dyDescent="0.25"/>
    <row r="6472" s="15" customFormat="1" x14ac:dyDescent="0.25"/>
    <row r="6473" customFormat="1" x14ac:dyDescent="0.25"/>
    <row r="6474" s="29" customFormat="1" x14ac:dyDescent="0.25"/>
    <row r="6475" s="15" customFormat="1" x14ac:dyDescent="0.25"/>
    <row r="6476" customFormat="1" x14ac:dyDescent="0.25"/>
    <row r="6477" s="29" customFormat="1" x14ac:dyDescent="0.25"/>
    <row r="6478" s="15" customFormat="1" x14ac:dyDescent="0.25"/>
    <row r="6479" customFormat="1" x14ac:dyDescent="0.25"/>
    <row r="6480" s="29" customFormat="1" x14ac:dyDescent="0.25"/>
    <row r="6481" spans="1:1" s="15" customFormat="1" x14ac:dyDescent="0.25"/>
    <row r="6482" spans="1:1" customFormat="1" x14ac:dyDescent="0.25"/>
    <row r="6483" spans="1:1" s="29" customFormat="1" x14ac:dyDescent="0.25"/>
    <row r="6484" spans="1:1" s="15" customFormat="1" x14ac:dyDescent="0.25"/>
    <row r="6485" spans="1:1" customFormat="1" x14ac:dyDescent="0.25"/>
    <row r="6486" spans="1:1" s="29" customFormat="1" x14ac:dyDescent="0.25"/>
    <row r="6487" spans="1:1" s="15" customFormat="1" x14ac:dyDescent="0.25"/>
    <row r="6488" spans="1:1" customFormat="1" x14ac:dyDescent="0.25"/>
    <row r="6489" spans="1:1" s="29" customFormat="1" x14ac:dyDescent="0.25"/>
    <row r="6490" spans="1:1" s="15" customFormat="1" x14ac:dyDescent="0.25"/>
    <row r="6491" spans="1:1" customFormat="1" x14ac:dyDescent="0.25"/>
    <row r="6492" spans="1:1" customFormat="1" x14ac:dyDescent="0.25">
      <c r="A6492" s="66"/>
    </row>
    <row r="6493" spans="1:1" customFormat="1" x14ac:dyDescent="0.25"/>
    <row r="6494" spans="1:1" customFormat="1" x14ac:dyDescent="0.25">
      <c r="A6494" s="65"/>
    </row>
    <row r="6495" spans="1:1" customFormat="1" x14ac:dyDescent="0.25">
      <c r="A6495" s="67"/>
    </row>
    <row r="6496" spans="1:1" customFormat="1" x14ac:dyDescent="0.25"/>
    <row r="6497" spans="1:1" customFormat="1" x14ac:dyDescent="0.25"/>
    <row r="6498" spans="1:1" s="1" customFormat="1" x14ac:dyDescent="0.25">
      <c r="A6498"/>
    </row>
    <row r="6499" spans="1:1" s="1" customFormat="1" x14ac:dyDescent="0.25">
      <c r="A6499"/>
    </row>
    <row r="6500" spans="1:1" customFormat="1" x14ac:dyDescent="0.25"/>
    <row r="6501" spans="1:1" customFormat="1" x14ac:dyDescent="0.25"/>
    <row r="6502" spans="1:1" s="29" customFormat="1" x14ac:dyDescent="0.25"/>
    <row r="6503" spans="1:1" s="29" customFormat="1" x14ac:dyDescent="0.25"/>
    <row r="6504" spans="1:1" s="15" customFormat="1" x14ac:dyDescent="0.25"/>
    <row r="6505" spans="1:1" customFormat="1" x14ac:dyDescent="0.25"/>
    <row r="6506" spans="1:1" s="29" customFormat="1" x14ac:dyDescent="0.25"/>
    <row r="6507" spans="1:1" s="15" customFormat="1" x14ac:dyDescent="0.25"/>
    <row r="6508" spans="1:1" customFormat="1" x14ac:dyDescent="0.25"/>
    <row r="6509" spans="1:1" s="29" customFormat="1" x14ac:dyDescent="0.25"/>
    <row r="6510" spans="1:1" s="15" customFormat="1" x14ac:dyDescent="0.25"/>
    <row r="6511" spans="1:1" customFormat="1" x14ac:dyDescent="0.25"/>
    <row r="6512" spans="1:1" s="29" customFormat="1" x14ac:dyDescent="0.25"/>
    <row r="6513" s="15" customFormat="1" x14ac:dyDescent="0.25"/>
    <row r="6514" customFormat="1" x14ac:dyDescent="0.25"/>
    <row r="6515" s="29" customFormat="1" x14ac:dyDescent="0.25"/>
    <row r="6516" s="15" customFormat="1" x14ac:dyDescent="0.25"/>
    <row r="6517" customFormat="1" x14ac:dyDescent="0.25"/>
    <row r="6518" s="29" customFormat="1" x14ac:dyDescent="0.25"/>
    <row r="6519" s="15" customFormat="1" x14ac:dyDescent="0.25"/>
    <row r="6520" customFormat="1" x14ac:dyDescent="0.25"/>
    <row r="6521" s="29" customFormat="1" x14ac:dyDescent="0.25"/>
    <row r="6522" s="15" customFormat="1" x14ac:dyDescent="0.25"/>
    <row r="6523" customFormat="1" x14ac:dyDescent="0.25"/>
    <row r="6524" s="29" customFormat="1" x14ac:dyDescent="0.25"/>
    <row r="6525" s="15" customFormat="1" x14ac:dyDescent="0.25"/>
    <row r="6526" customFormat="1" x14ac:dyDescent="0.25"/>
    <row r="6527" s="29" customFormat="1" x14ac:dyDescent="0.25"/>
    <row r="6528" s="15" customFormat="1" x14ac:dyDescent="0.25"/>
    <row r="6529" customFormat="1" x14ac:dyDescent="0.25"/>
    <row r="6530" s="29" customFormat="1" x14ac:dyDescent="0.25"/>
    <row r="6531" s="15" customFormat="1" x14ac:dyDescent="0.25"/>
    <row r="6532" customFormat="1" x14ac:dyDescent="0.25"/>
    <row r="6533" s="29" customFormat="1" x14ac:dyDescent="0.25"/>
    <row r="6534" s="15" customFormat="1" x14ac:dyDescent="0.25"/>
    <row r="6535" customFormat="1" x14ac:dyDescent="0.25"/>
    <row r="6536" s="29" customFormat="1" x14ac:dyDescent="0.25"/>
    <row r="6537" s="15" customFormat="1" x14ac:dyDescent="0.25"/>
    <row r="6538" customFormat="1" x14ac:dyDescent="0.25"/>
    <row r="6539" s="29" customFormat="1" x14ac:dyDescent="0.25"/>
    <row r="6540" s="15" customFormat="1" x14ac:dyDescent="0.25"/>
    <row r="6541" customFormat="1" x14ac:dyDescent="0.25"/>
    <row r="6542" s="68" customFormat="1" x14ac:dyDescent="0.25"/>
    <row r="6543" customFormat="1" x14ac:dyDescent="0.25"/>
    <row r="6544" s="68" customFormat="1" x14ac:dyDescent="0.25"/>
    <row r="6545" spans="1:1" s="68" customFormat="1" x14ac:dyDescent="0.25"/>
    <row r="6546" spans="1:1" customFormat="1" x14ac:dyDescent="0.25">
      <c r="A6546" s="66"/>
    </row>
    <row r="6547" spans="1:1" customFormat="1" x14ac:dyDescent="0.25"/>
    <row r="6548" spans="1:1" customFormat="1" x14ac:dyDescent="0.25">
      <c r="A6548" s="65"/>
    </row>
    <row r="6549" spans="1:1" customFormat="1" x14ac:dyDescent="0.25">
      <c r="A6549" s="67"/>
    </row>
    <row r="6550" spans="1:1" customFormat="1" x14ac:dyDescent="0.25"/>
    <row r="6551" spans="1:1" customFormat="1" x14ac:dyDescent="0.25"/>
    <row r="6552" spans="1:1" s="1" customFormat="1" x14ac:dyDescent="0.25">
      <c r="A6552"/>
    </row>
    <row r="6553" spans="1:1" s="1" customFormat="1" x14ac:dyDescent="0.25">
      <c r="A6553"/>
    </row>
    <row r="6554" spans="1:1" customFormat="1" x14ac:dyDescent="0.25"/>
    <row r="6555" spans="1:1" customFormat="1" x14ac:dyDescent="0.25"/>
    <row r="6556" spans="1:1" s="29" customFormat="1" x14ac:dyDescent="0.25"/>
    <row r="6557" spans="1:1" s="29" customFormat="1" x14ac:dyDescent="0.25"/>
    <row r="6558" spans="1:1" s="15" customFormat="1" x14ac:dyDescent="0.25"/>
    <row r="6559" spans="1:1" customFormat="1" x14ac:dyDescent="0.25"/>
    <row r="6560" spans="1:1" s="29" customFormat="1" x14ac:dyDescent="0.25"/>
    <row r="6561" s="15" customFormat="1" x14ac:dyDescent="0.25"/>
    <row r="6562" customFormat="1" x14ac:dyDescent="0.25"/>
    <row r="6563" s="29" customFormat="1" x14ac:dyDescent="0.25"/>
    <row r="6564" s="15" customFormat="1" x14ac:dyDescent="0.25"/>
    <row r="6565" customFormat="1" x14ac:dyDescent="0.25"/>
    <row r="6566" s="29" customFormat="1" x14ac:dyDescent="0.25"/>
    <row r="6567" s="15" customFormat="1" x14ac:dyDescent="0.25"/>
    <row r="6568" customFormat="1" x14ac:dyDescent="0.25"/>
    <row r="6569" s="29" customFormat="1" x14ac:dyDescent="0.25"/>
    <row r="6570" s="15" customFormat="1" x14ac:dyDescent="0.25"/>
    <row r="6571" customFormat="1" x14ac:dyDescent="0.25"/>
    <row r="6572" s="29" customFormat="1" x14ac:dyDescent="0.25"/>
    <row r="6573" s="15" customFormat="1" x14ac:dyDescent="0.25"/>
    <row r="6574" customFormat="1" x14ac:dyDescent="0.25"/>
    <row r="6575" s="29" customFormat="1" x14ac:dyDescent="0.25"/>
    <row r="6576" s="15" customFormat="1" x14ac:dyDescent="0.25"/>
    <row r="6577" customFormat="1" x14ac:dyDescent="0.25"/>
    <row r="6578" s="29" customFormat="1" x14ac:dyDescent="0.25"/>
    <row r="6579" s="15" customFormat="1" x14ac:dyDescent="0.25"/>
    <row r="6580" customFormat="1" x14ac:dyDescent="0.25"/>
    <row r="6581" s="29" customFormat="1" x14ac:dyDescent="0.25"/>
    <row r="6582" s="15" customFormat="1" x14ac:dyDescent="0.25"/>
    <row r="6583" customFormat="1" x14ac:dyDescent="0.25"/>
    <row r="6584" s="29" customFormat="1" x14ac:dyDescent="0.25"/>
    <row r="6585" s="15" customFormat="1" x14ac:dyDescent="0.25"/>
    <row r="6586" customFormat="1" x14ac:dyDescent="0.25"/>
    <row r="6587" s="29" customFormat="1" x14ac:dyDescent="0.25"/>
    <row r="6588" s="15" customFormat="1" x14ac:dyDescent="0.25"/>
    <row r="6589" customFormat="1" x14ac:dyDescent="0.25"/>
    <row r="6590" s="29" customFormat="1" x14ac:dyDescent="0.25"/>
    <row r="6591" s="15" customFormat="1" x14ac:dyDescent="0.25"/>
    <row r="6592" customFormat="1" x14ac:dyDescent="0.25"/>
    <row r="6593" spans="1:1" s="29" customFormat="1" x14ac:dyDescent="0.25"/>
    <row r="6594" spans="1:1" s="15" customFormat="1" x14ac:dyDescent="0.25"/>
    <row r="6595" spans="1:1" customFormat="1" x14ac:dyDescent="0.25"/>
    <row r="6596" spans="1:1" s="68" customFormat="1" x14ac:dyDescent="0.25"/>
    <row r="6597" spans="1:1" customFormat="1" x14ac:dyDescent="0.25"/>
    <row r="6598" spans="1:1" s="68" customFormat="1" x14ac:dyDescent="0.25"/>
    <row r="6599" spans="1:1" s="68" customFormat="1" x14ac:dyDescent="0.25"/>
    <row r="6600" spans="1:1" customFormat="1" x14ac:dyDescent="0.25">
      <c r="A6600" s="66"/>
    </row>
    <row r="6601" spans="1:1" customFormat="1" x14ac:dyDescent="0.25"/>
    <row r="6602" spans="1:1" customFormat="1" x14ac:dyDescent="0.25">
      <c r="A6602" s="65"/>
    </row>
    <row r="6603" spans="1:1" customFormat="1" x14ac:dyDescent="0.25">
      <c r="A6603" s="67"/>
    </row>
    <row r="6604" spans="1:1" customFormat="1" x14ac:dyDescent="0.25"/>
    <row r="6605" spans="1:1" customFormat="1" x14ac:dyDescent="0.25"/>
    <row r="6606" spans="1:1" s="1" customFormat="1" x14ac:dyDescent="0.25">
      <c r="A6606"/>
    </row>
    <row r="6607" spans="1:1" s="1" customFormat="1" x14ac:dyDescent="0.25">
      <c r="A6607"/>
    </row>
    <row r="6608" spans="1:1" customFormat="1" x14ac:dyDescent="0.25"/>
    <row r="6609" customFormat="1" x14ac:dyDescent="0.25"/>
    <row r="6610" s="29" customFormat="1" x14ac:dyDescent="0.25"/>
    <row r="6611" s="29" customFormat="1" x14ac:dyDescent="0.25"/>
    <row r="6612" s="15" customFormat="1" x14ac:dyDescent="0.25"/>
    <row r="6613" customFormat="1" x14ac:dyDescent="0.25"/>
    <row r="6614" s="29" customFormat="1" x14ac:dyDescent="0.25"/>
    <row r="6615" s="15" customFormat="1" x14ac:dyDescent="0.25"/>
    <row r="6616" customFormat="1" x14ac:dyDescent="0.25"/>
    <row r="6617" s="29" customFormat="1" x14ac:dyDescent="0.25"/>
    <row r="6618" s="15" customFormat="1" x14ac:dyDescent="0.25"/>
    <row r="6619" customFormat="1" x14ac:dyDescent="0.25"/>
    <row r="6620" s="29" customFormat="1" x14ac:dyDescent="0.25"/>
    <row r="6621" s="15" customFormat="1" x14ac:dyDescent="0.25"/>
    <row r="6622" customFormat="1" x14ac:dyDescent="0.25"/>
    <row r="6623" s="29" customFormat="1" x14ac:dyDescent="0.25"/>
    <row r="6624" s="15" customFormat="1" x14ac:dyDescent="0.25"/>
    <row r="6625" customFormat="1" x14ac:dyDescent="0.25"/>
    <row r="6626" s="29" customFormat="1" x14ac:dyDescent="0.25"/>
    <row r="6627" s="15" customFormat="1" x14ac:dyDescent="0.25"/>
    <row r="6628" customFormat="1" x14ac:dyDescent="0.25"/>
    <row r="6629" s="29" customFormat="1" x14ac:dyDescent="0.25"/>
    <row r="6630" s="15" customFormat="1" x14ac:dyDescent="0.25"/>
    <row r="6631" customFormat="1" x14ac:dyDescent="0.25"/>
    <row r="6632" s="29" customFormat="1" x14ac:dyDescent="0.25"/>
    <row r="6633" s="15" customFormat="1" x14ac:dyDescent="0.25"/>
    <row r="6634" customFormat="1" x14ac:dyDescent="0.25"/>
    <row r="6635" s="29" customFormat="1" x14ac:dyDescent="0.25"/>
    <row r="6636" s="15" customFormat="1" x14ac:dyDescent="0.25"/>
    <row r="6637" customFormat="1" x14ac:dyDescent="0.25"/>
    <row r="6638" s="29" customFormat="1" x14ac:dyDescent="0.25"/>
    <row r="6639" s="15" customFormat="1" x14ac:dyDescent="0.25"/>
    <row r="6640" customFormat="1" x14ac:dyDescent="0.25"/>
    <row r="6641" spans="1:1" s="29" customFormat="1" x14ac:dyDescent="0.25"/>
    <row r="6642" spans="1:1" s="15" customFormat="1" x14ac:dyDescent="0.25"/>
    <row r="6643" spans="1:1" customFormat="1" x14ac:dyDescent="0.25"/>
    <row r="6644" spans="1:1" s="29" customFormat="1" x14ac:dyDescent="0.25"/>
    <row r="6645" spans="1:1" s="15" customFormat="1" x14ac:dyDescent="0.25"/>
    <row r="6646" spans="1:1" customFormat="1" x14ac:dyDescent="0.25"/>
    <row r="6647" spans="1:1" s="29" customFormat="1" x14ac:dyDescent="0.25"/>
    <row r="6648" spans="1:1" s="15" customFormat="1" x14ac:dyDescent="0.25"/>
    <row r="6649" spans="1:1" customFormat="1" x14ac:dyDescent="0.25"/>
    <row r="6650" spans="1:1" s="68" customFormat="1" x14ac:dyDescent="0.25"/>
    <row r="6651" spans="1:1" customFormat="1" x14ac:dyDescent="0.25"/>
    <row r="6652" spans="1:1" s="68" customFormat="1" x14ac:dyDescent="0.25"/>
    <row r="6653" spans="1:1" s="68" customFormat="1" x14ac:dyDescent="0.25"/>
    <row r="6654" spans="1:1" customFormat="1" x14ac:dyDescent="0.25">
      <c r="A6654" s="66"/>
    </row>
    <row r="6655" spans="1:1" customFormat="1" x14ac:dyDescent="0.25"/>
    <row r="6656" spans="1:1" customFormat="1" x14ac:dyDescent="0.25">
      <c r="A6656" s="65"/>
    </row>
    <row r="6657" spans="1:1" customFormat="1" x14ac:dyDescent="0.25">
      <c r="A6657" s="67"/>
    </row>
    <row r="6658" spans="1:1" customFormat="1" x14ac:dyDescent="0.25"/>
    <row r="6659" spans="1:1" customFormat="1" x14ac:dyDescent="0.25"/>
    <row r="6660" spans="1:1" s="1" customFormat="1" x14ac:dyDescent="0.25">
      <c r="A6660"/>
    </row>
    <row r="6661" spans="1:1" s="1" customFormat="1" x14ac:dyDescent="0.25">
      <c r="A6661"/>
    </row>
    <row r="6662" spans="1:1" customFormat="1" x14ac:dyDescent="0.25"/>
    <row r="6663" spans="1:1" customFormat="1" x14ac:dyDescent="0.25"/>
    <row r="6664" spans="1:1" s="29" customFormat="1" x14ac:dyDescent="0.25"/>
    <row r="6665" spans="1:1" s="29" customFormat="1" x14ac:dyDescent="0.25"/>
    <row r="6666" spans="1:1" s="15" customFormat="1" x14ac:dyDescent="0.25"/>
    <row r="6667" spans="1:1" customFormat="1" x14ac:dyDescent="0.25"/>
    <row r="6668" spans="1:1" s="29" customFormat="1" x14ac:dyDescent="0.25"/>
    <row r="6669" spans="1:1" s="15" customFormat="1" x14ac:dyDescent="0.25"/>
    <row r="6670" spans="1:1" customFormat="1" x14ac:dyDescent="0.25"/>
    <row r="6671" spans="1:1" s="29" customFormat="1" x14ac:dyDescent="0.25"/>
    <row r="6672" spans="1:1" s="15" customFormat="1" x14ac:dyDescent="0.25"/>
    <row r="6673" customFormat="1" x14ac:dyDescent="0.25"/>
    <row r="6674" s="29" customFormat="1" x14ac:dyDescent="0.25"/>
    <row r="6675" s="15" customFormat="1" x14ac:dyDescent="0.25"/>
    <row r="6676" customFormat="1" x14ac:dyDescent="0.25"/>
    <row r="6677" s="29" customFormat="1" x14ac:dyDescent="0.25"/>
    <row r="6678" s="15" customFormat="1" x14ac:dyDescent="0.25"/>
    <row r="6679" customFormat="1" x14ac:dyDescent="0.25"/>
    <row r="6680" s="29" customFormat="1" x14ac:dyDescent="0.25"/>
    <row r="6681" s="15" customFormat="1" x14ac:dyDescent="0.25"/>
    <row r="6682" customFormat="1" x14ac:dyDescent="0.25"/>
    <row r="6683" s="29" customFormat="1" x14ac:dyDescent="0.25"/>
    <row r="6684" s="15" customFormat="1" x14ac:dyDescent="0.25"/>
    <row r="6685" customFormat="1" x14ac:dyDescent="0.25"/>
    <row r="6686" s="29" customFormat="1" x14ac:dyDescent="0.25"/>
    <row r="6687" s="15" customFormat="1" x14ac:dyDescent="0.25"/>
    <row r="6688" customFormat="1" x14ac:dyDescent="0.25"/>
    <row r="6689" s="29" customFormat="1" x14ac:dyDescent="0.25"/>
    <row r="6690" s="15" customFormat="1" x14ac:dyDescent="0.25"/>
    <row r="6691" customFormat="1" x14ac:dyDescent="0.25"/>
    <row r="6692" s="29" customFormat="1" x14ac:dyDescent="0.25"/>
    <row r="6693" s="15" customFormat="1" x14ac:dyDescent="0.25"/>
    <row r="6694" customFormat="1" x14ac:dyDescent="0.25"/>
    <row r="6695" s="29" customFormat="1" x14ac:dyDescent="0.25"/>
    <row r="6696" s="15" customFormat="1" x14ac:dyDescent="0.25"/>
    <row r="6697" customFormat="1" x14ac:dyDescent="0.25"/>
    <row r="6698" s="29" customFormat="1" x14ac:dyDescent="0.25"/>
    <row r="6699" s="15" customFormat="1" x14ac:dyDescent="0.25"/>
    <row r="6700" customFormat="1" x14ac:dyDescent="0.25"/>
    <row r="6701" s="29" customFormat="1" x14ac:dyDescent="0.25"/>
    <row r="6702" s="15" customFormat="1" x14ac:dyDescent="0.25"/>
    <row r="6703" customFormat="1" x14ac:dyDescent="0.25"/>
    <row r="6704" s="68" customFormat="1" x14ac:dyDescent="0.25"/>
    <row r="6705" spans="1:1" customFormat="1" x14ac:dyDescent="0.25"/>
    <row r="6706" spans="1:1" s="68" customFormat="1" x14ac:dyDescent="0.25"/>
    <row r="6707" spans="1:1" s="68" customFormat="1" x14ac:dyDescent="0.25"/>
    <row r="6708" spans="1:1" customFormat="1" x14ac:dyDescent="0.25">
      <c r="A6708" s="66"/>
    </row>
    <row r="6709" spans="1:1" customFormat="1" x14ac:dyDescent="0.25"/>
    <row r="6710" spans="1:1" customFormat="1" x14ac:dyDescent="0.25">
      <c r="A6710" s="65"/>
    </row>
    <row r="6711" spans="1:1" customFormat="1" x14ac:dyDescent="0.25">
      <c r="A6711" s="67"/>
    </row>
    <row r="6712" spans="1:1" customFormat="1" x14ac:dyDescent="0.25"/>
    <row r="6713" spans="1:1" customFormat="1" x14ac:dyDescent="0.25"/>
    <row r="6714" spans="1:1" s="1" customFormat="1" x14ac:dyDescent="0.25">
      <c r="A6714"/>
    </row>
    <row r="6715" spans="1:1" s="1" customFormat="1" x14ac:dyDescent="0.25">
      <c r="A6715"/>
    </row>
    <row r="6716" spans="1:1" customFormat="1" x14ac:dyDescent="0.25"/>
    <row r="6717" spans="1:1" customFormat="1" x14ac:dyDescent="0.25"/>
    <row r="6718" spans="1:1" s="29" customFormat="1" x14ac:dyDescent="0.25"/>
    <row r="6719" spans="1:1" s="29" customFormat="1" x14ac:dyDescent="0.25"/>
    <row r="6720" spans="1:1" s="15" customFormat="1" x14ac:dyDescent="0.25"/>
    <row r="6721" customFormat="1" x14ac:dyDescent="0.25"/>
    <row r="6722" s="29" customFormat="1" x14ac:dyDescent="0.25"/>
    <row r="6723" s="15" customFormat="1" x14ac:dyDescent="0.25"/>
    <row r="6724" customFormat="1" x14ac:dyDescent="0.25"/>
    <row r="6725" s="29" customFormat="1" x14ac:dyDescent="0.25"/>
    <row r="6726" s="15" customFormat="1" x14ac:dyDescent="0.25"/>
    <row r="6727" customFormat="1" x14ac:dyDescent="0.25"/>
    <row r="6728" s="29" customFormat="1" x14ac:dyDescent="0.25"/>
    <row r="6729" s="15" customFormat="1" x14ac:dyDescent="0.25"/>
    <row r="6730" customFormat="1" x14ac:dyDescent="0.25"/>
    <row r="6731" s="29" customFormat="1" x14ac:dyDescent="0.25"/>
    <row r="6732" s="15" customFormat="1" x14ac:dyDescent="0.25"/>
    <row r="6733" customFormat="1" x14ac:dyDescent="0.25"/>
    <row r="6734" s="29" customFormat="1" x14ac:dyDescent="0.25"/>
    <row r="6735" s="15" customFormat="1" x14ac:dyDescent="0.25"/>
    <row r="6736" customFormat="1" x14ac:dyDescent="0.25"/>
    <row r="6737" s="29" customFormat="1" x14ac:dyDescent="0.25"/>
    <row r="6738" s="15" customFormat="1" x14ac:dyDescent="0.25"/>
    <row r="6739" customFormat="1" x14ac:dyDescent="0.25"/>
    <row r="6740" s="29" customFormat="1" x14ac:dyDescent="0.25"/>
    <row r="6741" s="15" customFormat="1" x14ac:dyDescent="0.25"/>
    <row r="6742" customFormat="1" x14ac:dyDescent="0.25"/>
    <row r="6743" s="29" customFormat="1" x14ac:dyDescent="0.25"/>
    <row r="6744" s="15" customFormat="1" x14ac:dyDescent="0.25"/>
    <row r="6745" customFormat="1" x14ac:dyDescent="0.25"/>
    <row r="6746" s="29" customFormat="1" x14ac:dyDescent="0.25"/>
    <row r="6747" s="15" customFormat="1" x14ac:dyDescent="0.25"/>
    <row r="6748" customFormat="1" x14ac:dyDescent="0.25"/>
    <row r="6749" s="29" customFormat="1" x14ac:dyDescent="0.25"/>
    <row r="6750" s="15" customFormat="1" x14ac:dyDescent="0.25"/>
    <row r="6751" customFormat="1" x14ac:dyDescent="0.25"/>
    <row r="6752" s="29" customFormat="1" x14ac:dyDescent="0.25"/>
    <row r="6753" spans="1:1" s="15" customFormat="1" x14ac:dyDescent="0.25"/>
    <row r="6754" spans="1:1" customFormat="1" x14ac:dyDescent="0.25"/>
    <row r="6755" spans="1:1" s="29" customFormat="1" x14ac:dyDescent="0.25"/>
    <row r="6756" spans="1:1" s="15" customFormat="1" x14ac:dyDescent="0.25"/>
    <row r="6757" spans="1:1" customFormat="1" x14ac:dyDescent="0.25"/>
    <row r="6758" spans="1:1" s="68" customFormat="1" x14ac:dyDescent="0.25"/>
    <row r="6759" spans="1:1" customFormat="1" x14ac:dyDescent="0.25"/>
    <row r="6760" spans="1:1" s="68" customFormat="1" x14ac:dyDescent="0.25"/>
    <row r="6761" spans="1:1" s="68" customFormat="1" x14ac:dyDescent="0.25"/>
    <row r="6762" spans="1:1" customFormat="1" x14ac:dyDescent="0.25">
      <c r="A6762" s="66"/>
    </row>
    <row r="6763" spans="1:1" customFormat="1" x14ac:dyDescent="0.25"/>
    <row r="6764" spans="1:1" customFormat="1" x14ac:dyDescent="0.25">
      <c r="A6764" s="65"/>
    </row>
    <row r="6765" spans="1:1" customFormat="1" x14ac:dyDescent="0.25">
      <c r="A6765" s="67"/>
    </row>
    <row r="6766" spans="1:1" customFormat="1" x14ac:dyDescent="0.25"/>
    <row r="6767" spans="1:1" customFormat="1" x14ac:dyDescent="0.25"/>
    <row r="6768" spans="1:1" s="1" customFormat="1" x14ac:dyDescent="0.25">
      <c r="A6768"/>
    </row>
    <row r="6769" spans="1:1" s="1" customFormat="1" x14ac:dyDescent="0.25">
      <c r="A6769"/>
    </row>
    <row r="6770" spans="1:1" customFormat="1" x14ac:dyDescent="0.25"/>
    <row r="6771" spans="1:1" customFormat="1" x14ac:dyDescent="0.25"/>
    <row r="6772" spans="1:1" s="29" customFormat="1" x14ac:dyDescent="0.25"/>
    <row r="6773" spans="1:1" s="29" customFormat="1" x14ac:dyDescent="0.25"/>
    <row r="6774" spans="1:1" s="15" customFormat="1" x14ac:dyDescent="0.25"/>
    <row r="6775" spans="1:1" customFormat="1" x14ac:dyDescent="0.25"/>
    <row r="6776" spans="1:1" s="29" customFormat="1" x14ac:dyDescent="0.25"/>
    <row r="6777" spans="1:1" s="15" customFormat="1" x14ac:dyDescent="0.25"/>
    <row r="6778" spans="1:1" customFormat="1" x14ac:dyDescent="0.25"/>
    <row r="6779" spans="1:1" s="29" customFormat="1" x14ac:dyDescent="0.25"/>
    <row r="6780" spans="1:1" s="15" customFormat="1" x14ac:dyDescent="0.25"/>
    <row r="6781" spans="1:1" customFormat="1" x14ac:dyDescent="0.25"/>
    <row r="6782" spans="1:1" s="29" customFormat="1" x14ac:dyDescent="0.25"/>
    <row r="6783" spans="1:1" s="15" customFormat="1" x14ac:dyDescent="0.25"/>
    <row r="6784" spans="1:1" customFormat="1" x14ac:dyDescent="0.25"/>
    <row r="6785" s="29" customFormat="1" x14ac:dyDescent="0.25"/>
    <row r="6786" s="15" customFormat="1" x14ac:dyDescent="0.25"/>
    <row r="6787" customFormat="1" x14ac:dyDescent="0.25"/>
    <row r="6788" s="29" customFormat="1" x14ac:dyDescent="0.25"/>
    <row r="6789" s="15" customFormat="1" x14ac:dyDescent="0.25"/>
    <row r="6790" customFormat="1" x14ac:dyDescent="0.25"/>
    <row r="6791" s="29" customFormat="1" x14ac:dyDescent="0.25"/>
    <row r="6792" s="15" customFormat="1" x14ac:dyDescent="0.25"/>
    <row r="6793" customFormat="1" x14ac:dyDescent="0.25"/>
    <row r="6794" s="29" customFormat="1" x14ac:dyDescent="0.25"/>
    <row r="6795" s="15" customFormat="1" x14ac:dyDescent="0.25"/>
    <row r="6796" customFormat="1" x14ac:dyDescent="0.25"/>
    <row r="6797" s="29" customFormat="1" x14ac:dyDescent="0.25"/>
    <row r="6798" s="15" customFormat="1" x14ac:dyDescent="0.25"/>
    <row r="6799" customFormat="1" x14ac:dyDescent="0.25"/>
    <row r="6800" s="29" customFormat="1" x14ac:dyDescent="0.25"/>
    <row r="6801" spans="1:1" s="15" customFormat="1" x14ac:dyDescent="0.25"/>
    <row r="6802" spans="1:1" customFormat="1" x14ac:dyDescent="0.25"/>
    <row r="6803" spans="1:1" s="29" customFormat="1" x14ac:dyDescent="0.25"/>
    <row r="6804" spans="1:1" s="15" customFormat="1" x14ac:dyDescent="0.25"/>
    <row r="6805" spans="1:1" customFormat="1" x14ac:dyDescent="0.25"/>
    <row r="6806" spans="1:1" s="29" customFormat="1" x14ac:dyDescent="0.25"/>
    <row r="6807" spans="1:1" s="15" customFormat="1" x14ac:dyDescent="0.25"/>
    <row r="6808" spans="1:1" customFormat="1" x14ac:dyDescent="0.25"/>
    <row r="6809" spans="1:1" s="29" customFormat="1" x14ac:dyDescent="0.25"/>
    <row r="6810" spans="1:1" s="15" customFormat="1" x14ac:dyDescent="0.25"/>
    <row r="6811" spans="1:1" customFormat="1" x14ac:dyDescent="0.25"/>
    <row r="6812" spans="1:1" s="68" customFormat="1" x14ac:dyDescent="0.25"/>
    <row r="6813" spans="1:1" customFormat="1" x14ac:dyDescent="0.25"/>
    <row r="6814" spans="1:1" s="68" customFormat="1" x14ac:dyDescent="0.25"/>
    <row r="6815" spans="1:1" s="68" customFormat="1" x14ac:dyDescent="0.25"/>
    <row r="6816" spans="1:1" customFormat="1" x14ac:dyDescent="0.25">
      <c r="A6816" s="66"/>
    </row>
    <row r="6817" spans="1:1" customFormat="1" x14ac:dyDescent="0.25"/>
    <row r="6818" spans="1:1" customFormat="1" x14ac:dyDescent="0.25">
      <c r="A6818" s="65"/>
    </row>
    <row r="6819" spans="1:1" customFormat="1" x14ac:dyDescent="0.25">
      <c r="A6819" s="67"/>
    </row>
    <row r="6820" spans="1:1" customFormat="1" x14ac:dyDescent="0.25"/>
    <row r="6821" spans="1:1" customFormat="1" x14ac:dyDescent="0.25"/>
    <row r="6822" spans="1:1" s="1" customFormat="1" x14ac:dyDescent="0.25">
      <c r="A6822"/>
    </row>
    <row r="6823" spans="1:1" s="1" customFormat="1" x14ac:dyDescent="0.25">
      <c r="A6823"/>
    </row>
    <row r="6824" spans="1:1" customFormat="1" x14ac:dyDescent="0.25"/>
    <row r="6825" spans="1:1" customFormat="1" x14ac:dyDescent="0.25"/>
    <row r="6826" spans="1:1" s="29" customFormat="1" x14ac:dyDescent="0.25"/>
    <row r="6827" spans="1:1" s="29" customFormat="1" x14ac:dyDescent="0.25"/>
    <row r="6828" spans="1:1" s="15" customFormat="1" x14ac:dyDescent="0.25"/>
    <row r="6829" spans="1:1" customFormat="1" x14ac:dyDescent="0.25"/>
    <row r="6830" spans="1:1" s="29" customFormat="1" x14ac:dyDescent="0.25"/>
    <row r="6831" spans="1:1" s="15" customFormat="1" x14ac:dyDescent="0.25"/>
    <row r="6832" spans="1:1" customFormat="1" x14ac:dyDescent="0.25"/>
    <row r="6833" s="29" customFormat="1" x14ac:dyDescent="0.25"/>
    <row r="6834" s="15" customFormat="1" x14ac:dyDescent="0.25"/>
    <row r="6835" customFormat="1" x14ac:dyDescent="0.25"/>
    <row r="6836" s="29" customFormat="1" x14ac:dyDescent="0.25"/>
    <row r="6837" s="15" customFormat="1" x14ac:dyDescent="0.25"/>
    <row r="6838" customFormat="1" x14ac:dyDescent="0.25"/>
    <row r="6839" s="29" customFormat="1" x14ac:dyDescent="0.25"/>
    <row r="6840" s="15" customFormat="1" x14ac:dyDescent="0.25"/>
    <row r="6841" customFormat="1" x14ac:dyDescent="0.25"/>
    <row r="6842" s="29" customFormat="1" x14ac:dyDescent="0.25"/>
    <row r="6843" s="15" customFormat="1" x14ac:dyDescent="0.25"/>
    <row r="6844" customFormat="1" x14ac:dyDescent="0.25"/>
    <row r="6845" s="29" customFormat="1" x14ac:dyDescent="0.25"/>
    <row r="6846" s="15" customFormat="1" x14ac:dyDescent="0.25"/>
    <row r="6847" customFormat="1" x14ac:dyDescent="0.25"/>
    <row r="6848" s="29" customFormat="1" x14ac:dyDescent="0.25"/>
    <row r="6849" s="15" customFormat="1" x14ac:dyDescent="0.25"/>
    <row r="6850" customFormat="1" x14ac:dyDescent="0.25"/>
    <row r="6851" s="29" customFormat="1" x14ac:dyDescent="0.25"/>
    <row r="6852" s="15" customFormat="1" x14ac:dyDescent="0.25"/>
    <row r="6853" customFormat="1" x14ac:dyDescent="0.25"/>
    <row r="6854" s="29" customFormat="1" x14ac:dyDescent="0.25"/>
    <row r="6855" s="15" customFormat="1" x14ac:dyDescent="0.25"/>
    <row r="6856" customFormat="1" x14ac:dyDescent="0.25"/>
    <row r="6857" s="29" customFormat="1" x14ac:dyDescent="0.25"/>
    <row r="6858" s="15" customFormat="1" x14ac:dyDescent="0.25"/>
    <row r="6859" customFormat="1" x14ac:dyDescent="0.25"/>
    <row r="6860" s="29" customFormat="1" x14ac:dyDescent="0.25"/>
    <row r="6861" s="15" customFormat="1" x14ac:dyDescent="0.25"/>
    <row r="6862" customFormat="1" x14ac:dyDescent="0.25"/>
    <row r="6863" s="29" customFormat="1" x14ac:dyDescent="0.25"/>
    <row r="6864" s="15" customFormat="1" x14ac:dyDescent="0.25"/>
    <row r="6865" spans="1:1" customFormat="1" x14ac:dyDescent="0.25"/>
    <row r="6866" spans="1:1" s="68" customFormat="1" x14ac:dyDescent="0.25"/>
    <row r="6867" spans="1:1" customFormat="1" x14ac:dyDescent="0.25"/>
    <row r="6868" spans="1:1" s="68" customFormat="1" x14ac:dyDescent="0.25"/>
    <row r="6869" spans="1:1" s="68" customFormat="1" x14ac:dyDescent="0.25"/>
    <row r="6870" spans="1:1" customFormat="1" x14ac:dyDescent="0.25">
      <c r="A6870" s="66"/>
    </row>
    <row r="6871" spans="1:1" customFormat="1" x14ac:dyDescent="0.25"/>
    <row r="6872" spans="1:1" customFormat="1" x14ac:dyDescent="0.25">
      <c r="A6872" s="65"/>
    </row>
    <row r="6873" spans="1:1" customFormat="1" x14ac:dyDescent="0.25">
      <c r="A6873" s="67"/>
    </row>
    <row r="6874" spans="1:1" customFormat="1" x14ac:dyDescent="0.25"/>
    <row r="6875" spans="1:1" customFormat="1" x14ac:dyDescent="0.25"/>
    <row r="6876" spans="1:1" s="1" customFormat="1" x14ac:dyDescent="0.25">
      <c r="A6876"/>
    </row>
    <row r="6877" spans="1:1" s="1" customFormat="1" x14ac:dyDescent="0.25">
      <c r="A6877"/>
    </row>
    <row r="6878" spans="1:1" customFormat="1" x14ac:dyDescent="0.25"/>
    <row r="6879" spans="1:1" customFormat="1" x14ac:dyDescent="0.25"/>
    <row r="6880" spans="1:1" s="29" customFormat="1" x14ac:dyDescent="0.25"/>
    <row r="6881" s="29" customFormat="1" x14ac:dyDescent="0.25"/>
    <row r="6882" s="15" customFormat="1" x14ac:dyDescent="0.25"/>
    <row r="6883" customFormat="1" x14ac:dyDescent="0.25"/>
    <row r="6884" s="29" customFormat="1" x14ac:dyDescent="0.25"/>
    <row r="6885" s="15" customFormat="1" x14ac:dyDescent="0.25"/>
    <row r="6886" customFormat="1" x14ac:dyDescent="0.25"/>
    <row r="6887" s="29" customFormat="1" x14ac:dyDescent="0.25"/>
    <row r="6888" s="15" customFormat="1" x14ac:dyDescent="0.25"/>
    <row r="6889" customFormat="1" x14ac:dyDescent="0.25"/>
    <row r="6890" s="29" customFormat="1" x14ac:dyDescent="0.25"/>
    <row r="6891" s="15" customFormat="1" x14ac:dyDescent="0.25"/>
    <row r="6892" customFormat="1" x14ac:dyDescent="0.25"/>
    <row r="6893" s="29" customFormat="1" x14ac:dyDescent="0.25"/>
    <row r="6894" s="15" customFormat="1" x14ac:dyDescent="0.25"/>
    <row r="6895" customFormat="1" x14ac:dyDescent="0.25"/>
    <row r="6896" s="29" customFormat="1" x14ac:dyDescent="0.25"/>
    <row r="6897" s="15" customFormat="1" x14ac:dyDescent="0.25"/>
    <row r="6898" customFormat="1" x14ac:dyDescent="0.25"/>
    <row r="6899" s="29" customFormat="1" x14ac:dyDescent="0.25"/>
    <row r="6900" s="15" customFormat="1" x14ac:dyDescent="0.25"/>
    <row r="6901" customFormat="1" x14ac:dyDescent="0.25"/>
    <row r="6902" s="29" customFormat="1" x14ac:dyDescent="0.25"/>
    <row r="6903" s="15" customFormat="1" x14ac:dyDescent="0.25"/>
    <row r="6904" customFormat="1" x14ac:dyDescent="0.25"/>
    <row r="6905" s="29" customFormat="1" x14ac:dyDescent="0.25"/>
    <row r="6906" s="15" customFormat="1" x14ac:dyDescent="0.25"/>
    <row r="6907" customFormat="1" x14ac:dyDescent="0.25"/>
    <row r="6908" s="29" customFormat="1" x14ac:dyDescent="0.25"/>
    <row r="6909" s="15" customFormat="1" x14ac:dyDescent="0.25"/>
    <row r="6910" customFormat="1" x14ac:dyDescent="0.25"/>
    <row r="6911" s="29" customFormat="1" x14ac:dyDescent="0.25"/>
    <row r="6912" s="15" customFormat="1" x14ac:dyDescent="0.25"/>
    <row r="6913" spans="1:1" customFormat="1" x14ac:dyDescent="0.25"/>
    <row r="6914" spans="1:1" s="29" customFormat="1" x14ac:dyDescent="0.25"/>
    <row r="6915" spans="1:1" s="15" customFormat="1" x14ac:dyDescent="0.25"/>
    <row r="6916" spans="1:1" customFormat="1" x14ac:dyDescent="0.25"/>
    <row r="6917" spans="1:1" s="29" customFormat="1" x14ac:dyDescent="0.25"/>
    <row r="6918" spans="1:1" s="15" customFormat="1" x14ac:dyDescent="0.25"/>
    <row r="6919" spans="1:1" customFormat="1" x14ac:dyDescent="0.25"/>
    <row r="6920" spans="1:1" s="68" customFormat="1" x14ac:dyDescent="0.25"/>
    <row r="6921" spans="1:1" customFormat="1" x14ac:dyDescent="0.25"/>
    <row r="6922" spans="1:1" s="68" customFormat="1" x14ac:dyDescent="0.25"/>
    <row r="6923" spans="1:1" s="68" customFormat="1" x14ac:dyDescent="0.25"/>
    <row r="6924" spans="1:1" customFormat="1" x14ac:dyDescent="0.25">
      <c r="A6924" s="66"/>
    </row>
    <row r="6925" spans="1:1" customFormat="1" x14ac:dyDescent="0.25"/>
    <row r="6926" spans="1:1" customFormat="1" x14ac:dyDescent="0.25">
      <c r="A6926" s="65"/>
    </row>
    <row r="6927" spans="1:1" customFormat="1" x14ac:dyDescent="0.25">
      <c r="A6927" s="67"/>
    </row>
    <row r="6928" spans="1:1" customFormat="1" x14ac:dyDescent="0.25"/>
    <row r="6929" spans="1:1" customFormat="1" x14ac:dyDescent="0.25"/>
    <row r="6930" spans="1:1" s="1" customFormat="1" x14ac:dyDescent="0.25">
      <c r="A6930"/>
    </row>
    <row r="6931" spans="1:1" s="1" customFormat="1" x14ac:dyDescent="0.25">
      <c r="A6931"/>
    </row>
    <row r="6932" spans="1:1" customFormat="1" x14ac:dyDescent="0.25"/>
    <row r="6933" spans="1:1" customFormat="1" x14ac:dyDescent="0.25"/>
    <row r="6934" spans="1:1" s="29" customFormat="1" x14ac:dyDescent="0.25"/>
    <row r="6935" spans="1:1" s="29" customFormat="1" x14ac:dyDescent="0.25"/>
    <row r="6936" spans="1:1" s="15" customFormat="1" x14ac:dyDescent="0.25"/>
    <row r="6937" spans="1:1" customFormat="1" x14ac:dyDescent="0.25"/>
    <row r="6938" spans="1:1" s="29" customFormat="1" x14ac:dyDescent="0.25"/>
    <row r="6939" spans="1:1" s="15" customFormat="1" x14ac:dyDescent="0.25"/>
    <row r="6940" spans="1:1" customFormat="1" x14ac:dyDescent="0.25"/>
    <row r="6941" spans="1:1" s="29" customFormat="1" x14ac:dyDescent="0.25"/>
    <row r="6942" spans="1:1" s="15" customFormat="1" x14ac:dyDescent="0.25"/>
    <row r="6943" spans="1:1" customFormat="1" x14ac:dyDescent="0.25"/>
    <row r="6944" spans="1:1" s="29" customFormat="1" x14ac:dyDescent="0.25"/>
    <row r="6945" s="15" customFormat="1" x14ac:dyDescent="0.25"/>
    <row r="6946" customFormat="1" x14ac:dyDescent="0.25"/>
    <row r="6947" s="29" customFormat="1" x14ac:dyDescent="0.25"/>
    <row r="6948" s="15" customFormat="1" x14ac:dyDescent="0.25"/>
    <row r="6949" customFormat="1" x14ac:dyDescent="0.25"/>
    <row r="6950" s="29" customFormat="1" x14ac:dyDescent="0.25"/>
    <row r="6951" s="15" customFormat="1" x14ac:dyDescent="0.25"/>
    <row r="6952" customFormat="1" x14ac:dyDescent="0.25"/>
    <row r="6953" s="29" customFormat="1" x14ac:dyDescent="0.25"/>
    <row r="6954" s="15" customFormat="1" x14ac:dyDescent="0.25"/>
    <row r="6955" customFormat="1" x14ac:dyDescent="0.25"/>
    <row r="6956" s="29" customFormat="1" x14ac:dyDescent="0.25"/>
    <row r="6957" s="15" customFormat="1" x14ac:dyDescent="0.25"/>
    <row r="6958" customFormat="1" x14ac:dyDescent="0.25"/>
    <row r="6959" s="29" customFormat="1" x14ac:dyDescent="0.25"/>
    <row r="6960" s="15" customFormat="1" x14ac:dyDescent="0.25"/>
    <row r="6961" customFormat="1" x14ac:dyDescent="0.25"/>
    <row r="6962" s="29" customFormat="1" x14ac:dyDescent="0.25"/>
    <row r="6963" s="15" customFormat="1" x14ac:dyDescent="0.25"/>
    <row r="6964" customFormat="1" x14ac:dyDescent="0.25"/>
    <row r="6965" s="29" customFormat="1" x14ac:dyDescent="0.25"/>
    <row r="6966" s="15" customFormat="1" x14ac:dyDescent="0.25"/>
    <row r="6967" customFormat="1" x14ac:dyDescent="0.25"/>
    <row r="6968" s="29" customFormat="1" x14ac:dyDescent="0.25"/>
    <row r="6969" s="15" customFormat="1" x14ac:dyDescent="0.25"/>
    <row r="6970" customFormat="1" x14ac:dyDescent="0.25"/>
    <row r="6971" s="29" customFormat="1" x14ac:dyDescent="0.25"/>
    <row r="6972" s="15" customFormat="1" x14ac:dyDescent="0.25"/>
    <row r="6973" customFormat="1" x14ac:dyDescent="0.25"/>
    <row r="6974" s="68" customFormat="1" x14ac:dyDescent="0.25"/>
    <row r="6975" customFormat="1" x14ac:dyDescent="0.25"/>
    <row r="6976" s="68" customFormat="1" x14ac:dyDescent="0.25"/>
    <row r="6977" spans="1:1" s="68" customFormat="1" x14ac:dyDescent="0.25"/>
    <row r="6978" spans="1:1" customFormat="1" x14ac:dyDescent="0.25">
      <c r="A6978" s="66"/>
    </row>
    <row r="6979" spans="1:1" customFormat="1" x14ac:dyDescent="0.25"/>
    <row r="6980" spans="1:1" customFormat="1" x14ac:dyDescent="0.25">
      <c r="A6980" s="65"/>
    </row>
    <row r="6981" spans="1:1" customFormat="1" x14ac:dyDescent="0.25">
      <c r="A6981" s="67"/>
    </row>
    <row r="6982" spans="1:1" customFormat="1" x14ac:dyDescent="0.25"/>
    <row r="6983" spans="1:1" customFormat="1" x14ac:dyDescent="0.25"/>
    <row r="6984" spans="1:1" s="1" customFormat="1" x14ac:dyDescent="0.25">
      <c r="A6984"/>
    </row>
    <row r="6985" spans="1:1" s="1" customFormat="1" x14ac:dyDescent="0.25">
      <c r="A6985"/>
    </row>
    <row r="6986" spans="1:1" customFormat="1" x14ac:dyDescent="0.25"/>
    <row r="6987" spans="1:1" customFormat="1" x14ac:dyDescent="0.25"/>
    <row r="6988" spans="1:1" s="29" customFormat="1" x14ac:dyDescent="0.25"/>
    <row r="6989" spans="1:1" s="29" customFormat="1" x14ac:dyDescent="0.25"/>
    <row r="6990" spans="1:1" s="15" customFormat="1" x14ac:dyDescent="0.25"/>
    <row r="6991" spans="1:1" customFormat="1" x14ac:dyDescent="0.25"/>
    <row r="6992" spans="1:1" s="29" customFormat="1" x14ac:dyDescent="0.25"/>
    <row r="6993" s="15" customFormat="1" x14ac:dyDescent="0.25"/>
    <row r="6994" customFormat="1" x14ac:dyDescent="0.25"/>
    <row r="6995" s="29" customFormat="1" x14ac:dyDescent="0.25"/>
    <row r="6996" s="15" customFormat="1" x14ac:dyDescent="0.25"/>
    <row r="6997" customFormat="1" x14ac:dyDescent="0.25"/>
    <row r="6998" s="29" customFormat="1" x14ac:dyDescent="0.25"/>
    <row r="6999" s="15" customFormat="1" x14ac:dyDescent="0.25"/>
    <row r="7000" customFormat="1" x14ac:dyDescent="0.25"/>
    <row r="7001" s="29" customFormat="1" x14ac:dyDescent="0.25"/>
    <row r="7002" s="15" customFormat="1" x14ac:dyDescent="0.25"/>
    <row r="7003" customFormat="1" x14ac:dyDescent="0.25"/>
    <row r="7004" s="29" customFormat="1" x14ac:dyDescent="0.25"/>
    <row r="7005" s="15" customFormat="1" x14ac:dyDescent="0.25"/>
    <row r="7006" customFormat="1" x14ac:dyDescent="0.25"/>
    <row r="7007" s="29" customFormat="1" x14ac:dyDescent="0.25"/>
    <row r="7008" s="15" customFormat="1" x14ac:dyDescent="0.25"/>
    <row r="7009" spans="1:1" customFormat="1" x14ac:dyDescent="0.25"/>
    <row r="7010" spans="1:1" s="29" customFormat="1" x14ac:dyDescent="0.25"/>
    <row r="7011" spans="1:1" s="15" customFormat="1" x14ac:dyDescent="0.25"/>
    <row r="7012" spans="1:1" customFormat="1" x14ac:dyDescent="0.25"/>
    <row r="7013" spans="1:1" s="29" customFormat="1" x14ac:dyDescent="0.25"/>
    <row r="7014" spans="1:1" s="15" customFormat="1" x14ac:dyDescent="0.25"/>
    <row r="7015" spans="1:1" customFormat="1" x14ac:dyDescent="0.25"/>
    <row r="7016" spans="1:1" s="29" customFormat="1" x14ac:dyDescent="0.25"/>
    <row r="7017" spans="1:1" s="15" customFormat="1" x14ac:dyDescent="0.25"/>
    <row r="7018" spans="1:1" customFormat="1" x14ac:dyDescent="0.25"/>
    <row r="7019" spans="1:1" s="29" customFormat="1" x14ac:dyDescent="0.25"/>
    <row r="7020" spans="1:1" s="15" customFormat="1" x14ac:dyDescent="0.25"/>
    <row r="7021" spans="1:1" customFormat="1" x14ac:dyDescent="0.25"/>
    <row r="7022" spans="1:1" customFormat="1" x14ac:dyDescent="0.25">
      <c r="A7022" s="66"/>
    </row>
    <row r="7023" spans="1:1" customFormat="1" x14ac:dyDescent="0.25"/>
    <row r="7024" spans="1:1" customFormat="1" x14ac:dyDescent="0.25">
      <c r="A7024" s="65"/>
    </row>
    <row r="7025" spans="1:1" customFormat="1" x14ac:dyDescent="0.25">
      <c r="A7025" s="67"/>
    </row>
    <row r="7026" spans="1:1" customFormat="1" x14ac:dyDescent="0.25"/>
    <row r="7027" spans="1:1" customFormat="1" x14ac:dyDescent="0.25"/>
    <row r="7028" spans="1:1" s="1" customFormat="1" x14ac:dyDescent="0.25">
      <c r="A7028"/>
    </row>
    <row r="7029" spans="1:1" s="1" customFormat="1" x14ac:dyDescent="0.25">
      <c r="A7029"/>
    </row>
    <row r="7030" spans="1:1" customFormat="1" x14ac:dyDescent="0.25"/>
    <row r="7031" spans="1:1" customFormat="1" x14ac:dyDescent="0.25"/>
    <row r="7032" spans="1:1" s="29" customFormat="1" x14ac:dyDescent="0.25"/>
    <row r="7033" spans="1:1" s="29" customFormat="1" x14ac:dyDescent="0.25"/>
    <row r="7034" spans="1:1" s="15" customFormat="1" x14ac:dyDescent="0.25"/>
    <row r="7035" spans="1:1" customFormat="1" x14ac:dyDescent="0.25"/>
    <row r="7036" spans="1:1" s="29" customFormat="1" x14ac:dyDescent="0.25"/>
    <row r="7037" spans="1:1" s="15" customFormat="1" x14ac:dyDescent="0.25"/>
    <row r="7038" spans="1:1" customFormat="1" x14ac:dyDescent="0.25"/>
    <row r="7039" spans="1:1" s="29" customFormat="1" x14ac:dyDescent="0.25"/>
    <row r="7040" spans="1:1" s="15" customFormat="1" x14ac:dyDescent="0.25"/>
    <row r="7041" customFormat="1" x14ac:dyDescent="0.25"/>
    <row r="7042" s="29" customFormat="1" x14ac:dyDescent="0.25"/>
    <row r="7043" s="15" customFormat="1" x14ac:dyDescent="0.25"/>
    <row r="7044" customFormat="1" x14ac:dyDescent="0.25"/>
    <row r="7045" s="29" customFormat="1" x14ac:dyDescent="0.25"/>
    <row r="7046" s="15" customFormat="1" x14ac:dyDescent="0.25"/>
    <row r="7047" customFormat="1" x14ac:dyDescent="0.25"/>
    <row r="7048" s="29" customFormat="1" x14ac:dyDescent="0.25"/>
    <row r="7049" s="15" customFormat="1" x14ac:dyDescent="0.25"/>
    <row r="7050" customFormat="1" x14ac:dyDescent="0.25"/>
    <row r="7051" s="29" customFormat="1" x14ac:dyDescent="0.25"/>
    <row r="7052" s="15" customFormat="1" x14ac:dyDescent="0.25"/>
    <row r="7053" customFormat="1" x14ac:dyDescent="0.25"/>
    <row r="7054" s="29" customFormat="1" x14ac:dyDescent="0.25"/>
    <row r="7055" s="15" customFormat="1" x14ac:dyDescent="0.25"/>
    <row r="7056" customFormat="1" x14ac:dyDescent="0.25"/>
    <row r="7057" spans="1:1" s="29" customFormat="1" x14ac:dyDescent="0.25"/>
    <row r="7058" spans="1:1" s="15" customFormat="1" x14ac:dyDescent="0.25"/>
    <row r="7059" spans="1:1" customFormat="1" x14ac:dyDescent="0.25"/>
    <row r="7060" spans="1:1" s="29" customFormat="1" x14ac:dyDescent="0.25"/>
    <row r="7061" spans="1:1" s="15" customFormat="1" x14ac:dyDescent="0.25"/>
    <row r="7062" spans="1:1" customFormat="1" x14ac:dyDescent="0.25"/>
    <row r="7063" spans="1:1" s="29" customFormat="1" x14ac:dyDescent="0.25"/>
    <row r="7064" spans="1:1" s="15" customFormat="1" x14ac:dyDescent="0.25"/>
    <row r="7065" spans="1:1" customFormat="1" x14ac:dyDescent="0.25"/>
    <row r="7066" spans="1:1" s="68" customFormat="1" x14ac:dyDescent="0.25"/>
    <row r="7067" spans="1:1" customFormat="1" x14ac:dyDescent="0.25"/>
    <row r="7068" spans="1:1" s="68" customFormat="1" x14ac:dyDescent="0.25"/>
    <row r="7069" spans="1:1" s="68" customFormat="1" x14ac:dyDescent="0.25"/>
    <row r="7070" spans="1:1" customFormat="1" x14ac:dyDescent="0.25">
      <c r="A7070" s="66"/>
    </row>
    <row r="7071" spans="1:1" customFormat="1" x14ac:dyDescent="0.25"/>
    <row r="7072" spans="1:1" customFormat="1" x14ac:dyDescent="0.25">
      <c r="A7072" s="65"/>
    </row>
    <row r="7073" spans="1:1" customFormat="1" x14ac:dyDescent="0.25">
      <c r="A7073" s="67"/>
    </row>
    <row r="7074" spans="1:1" customFormat="1" x14ac:dyDescent="0.25"/>
    <row r="7075" spans="1:1" customFormat="1" x14ac:dyDescent="0.25"/>
    <row r="7076" spans="1:1" s="1" customFormat="1" x14ac:dyDescent="0.25">
      <c r="A7076"/>
    </row>
    <row r="7077" spans="1:1" s="1" customFormat="1" x14ac:dyDescent="0.25">
      <c r="A7077"/>
    </row>
    <row r="7078" spans="1:1" customFormat="1" x14ac:dyDescent="0.25"/>
    <row r="7079" spans="1:1" customFormat="1" x14ac:dyDescent="0.25"/>
    <row r="7080" spans="1:1" s="29" customFormat="1" x14ac:dyDescent="0.25"/>
    <row r="7081" spans="1:1" s="29" customFormat="1" x14ac:dyDescent="0.25"/>
    <row r="7082" spans="1:1" s="15" customFormat="1" x14ac:dyDescent="0.25"/>
    <row r="7083" spans="1:1" customFormat="1" x14ac:dyDescent="0.25"/>
    <row r="7084" spans="1:1" s="29" customFormat="1" x14ac:dyDescent="0.25"/>
    <row r="7085" spans="1:1" s="15" customFormat="1" x14ac:dyDescent="0.25"/>
    <row r="7086" spans="1:1" customFormat="1" x14ac:dyDescent="0.25"/>
    <row r="7087" spans="1:1" s="29" customFormat="1" x14ac:dyDescent="0.25"/>
    <row r="7088" spans="1:1" s="15" customFormat="1" x14ac:dyDescent="0.25"/>
    <row r="7089" spans="1:1" customFormat="1" x14ac:dyDescent="0.25"/>
    <row r="7090" spans="1:1" customFormat="1" x14ac:dyDescent="0.25">
      <c r="A7090" s="66"/>
    </row>
    <row r="7091" spans="1:1" customFormat="1" x14ac:dyDescent="0.25"/>
    <row r="7092" spans="1:1" customFormat="1" x14ac:dyDescent="0.25">
      <c r="A7092" s="65"/>
    </row>
    <row r="7093" spans="1:1" customFormat="1" x14ac:dyDescent="0.25">
      <c r="A7093" s="67"/>
    </row>
    <row r="7094" spans="1:1" customFormat="1" x14ac:dyDescent="0.25"/>
    <row r="7095" spans="1:1" customFormat="1" x14ac:dyDescent="0.25"/>
    <row r="7096" spans="1:1" s="1" customFormat="1" x14ac:dyDescent="0.25">
      <c r="A7096"/>
    </row>
    <row r="7097" spans="1:1" s="1" customFormat="1" x14ac:dyDescent="0.25">
      <c r="A7097"/>
    </row>
    <row r="7098" spans="1:1" customFormat="1" x14ac:dyDescent="0.25"/>
    <row r="7099" spans="1:1" customFormat="1" x14ac:dyDescent="0.25"/>
    <row r="7100" spans="1:1" s="29" customFormat="1" x14ac:dyDescent="0.25"/>
    <row r="7101" spans="1:1" s="29" customFormat="1" x14ac:dyDescent="0.25"/>
    <row r="7102" spans="1:1" s="15" customFormat="1" x14ac:dyDescent="0.25"/>
    <row r="7103" spans="1:1" customFormat="1" x14ac:dyDescent="0.25"/>
    <row r="7104" spans="1:1" s="29" customFormat="1" x14ac:dyDescent="0.25"/>
    <row r="7105" s="15" customFormat="1" x14ac:dyDescent="0.25"/>
    <row r="7106" customFormat="1" x14ac:dyDescent="0.25"/>
    <row r="7107" s="29" customFormat="1" x14ac:dyDescent="0.25"/>
    <row r="7108" s="15" customFormat="1" x14ac:dyDescent="0.25"/>
    <row r="7109" customFormat="1" x14ac:dyDescent="0.25"/>
    <row r="7110" s="29" customFormat="1" x14ac:dyDescent="0.25"/>
    <row r="7111" s="15" customFormat="1" x14ac:dyDescent="0.25"/>
    <row r="7112" customFormat="1" x14ac:dyDescent="0.25"/>
    <row r="7113" s="29" customFormat="1" x14ac:dyDescent="0.25"/>
    <row r="7114" s="15" customFormat="1" x14ac:dyDescent="0.25"/>
    <row r="7115" customFormat="1" x14ac:dyDescent="0.25"/>
    <row r="7116" s="29" customFormat="1" x14ac:dyDescent="0.25"/>
    <row r="7117" s="15" customFormat="1" x14ac:dyDescent="0.25"/>
    <row r="7118" customFormat="1" x14ac:dyDescent="0.25"/>
    <row r="7119" s="29" customFormat="1" x14ac:dyDescent="0.25"/>
    <row r="7120" s="15" customFormat="1" x14ac:dyDescent="0.25"/>
    <row r="7121" customFormat="1" x14ac:dyDescent="0.25"/>
    <row r="7122" s="29" customFormat="1" x14ac:dyDescent="0.25"/>
    <row r="7123" s="15" customFormat="1" x14ac:dyDescent="0.25"/>
    <row r="7124" customFormat="1" x14ac:dyDescent="0.25"/>
    <row r="7125" s="29" customFormat="1" x14ac:dyDescent="0.25"/>
    <row r="7126" s="15" customFormat="1" x14ac:dyDescent="0.25"/>
    <row r="7127" customFormat="1" x14ac:dyDescent="0.25"/>
    <row r="7128" s="29" customFormat="1" x14ac:dyDescent="0.25"/>
    <row r="7129" s="15" customFormat="1" x14ac:dyDescent="0.25"/>
    <row r="7130" customFormat="1" x14ac:dyDescent="0.25"/>
    <row r="7131" s="29" customFormat="1" x14ac:dyDescent="0.25"/>
    <row r="7132" s="15" customFormat="1" x14ac:dyDescent="0.25"/>
    <row r="7133" customFormat="1" x14ac:dyDescent="0.25"/>
    <row r="7134" s="68" customFormat="1" x14ac:dyDescent="0.25"/>
    <row r="7135" customFormat="1" x14ac:dyDescent="0.25"/>
    <row r="7136" s="68" customFormat="1" x14ac:dyDescent="0.25"/>
    <row r="7137" spans="1:1" s="68" customFormat="1" x14ac:dyDescent="0.25"/>
    <row r="7138" spans="1:1" customFormat="1" x14ac:dyDescent="0.25">
      <c r="A7138" s="66"/>
    </row>
    <row r="7139" spans="1:1" customFormat="1" x14ac:dyDescent="0.25"/>
    <row r="7140" spans="1:1" customFormat="1" x14ac:dyDescent="0.25">
      <c r="A7140" s="65"/>
    </row>
    <row r="7141" spans="1:1" customFormat="1" x14ac:dyDescent="0.25">
      <c r="A7141" s="67"/>
    </row>
    <row r="7142" spans="1:1" customFormat="1" x14ac:dyDescent="0.25"/>
    <row r="7143" spans="1:1" customFormat="1" x14ac:dyDescent="0.25"/>
    <row r="7144" spans="1:1" s="1" customFormat="1" x14ac:dyDescent="0.25">
      <c r="A7144"/>
    </row>
    <row r="7145" spans="1:1" s="1" customFormat="1" x14ac:dyDescent="0.25">
      <c r="A7145"/>
    </row>
    <row r="7146" spans="1:1" customFormat="1" x14ac:dyDescent="0.25"/>
    <row r="7147" spans="1:1" customFormat="1" x14ac:dyDescent="0.25"/>
    <row r="7148" spans="1:1" s="29" customFormat="1" x14ac:dyDescent="0.25"/>
    <row r="7149" spans="1:1" s="29" customFormat="1" x14ac:dyDescent="0.25"/>
    <row r="7150" spans="1:1" s="15" customFormat="1" x14ac:dyDescent="0.25"/>
    <row r="7151" spans="1:1" customFormat="1" x14ac:dyDescent="0.25"/>
    <row r="7152" spans="1:1" s="29" customFormat="1" x14ac:dyDescent="0.25"/>
    <row r="7153" spans="1:1" s="15" customFormat="1" x14ac:dyDescent="0.25"/>
    <row r="7154" spans="1:1" customFormat="1" x14ac:dyDescent="0.25"/>
    <row r="7155" spans="1:1" s="29" customFormat="1" x14ac:dyDescent="0.25"/>
    <row r="7156" spans="1:1" s="15" customFormat="1" x14ac:dyDescent="0.25"/>
    <row r="7157" spans="1:1" customFormat="1" x14ac:dyDescent="0.25"/>
    <row r="7158" spans="1:1" s="29" customFormat="1" x14ac:dyDescent="0.25"/>
    <row r="7159" spans="1:1" s="15" customFormat="1" x14ac:dyDescent="0.25"/>
    <row r="7160" spans="1:1" customFormat="1" x14ac:dyDescent="0.25"/>
    <row r="7161" spans="1:1" customFormat="1" x14ac:dyDescent="0.25">
      <c r="A7161" s="66"/>
    </row>
    <row r="7162" spans="1:1" customFormat="1" x14ac:dyDescent="0.25"/>
    <row r="7163" spans="1:1" customFormat="1" x14ac:dyDescent="0.25">
      <c r="A7163" s="65"/>
    </row>
    <row r="7164" spans="1:1" customFormat="1" x14ac:dyDescent="0.25">
      <c r="A7164" s="67"/>
    </row>
    <row r="7165" spans="1:1" customFormat="1" x14ac:dyDescent="0.25"/>
    <row r="7166" spans="1:1" customFormat="1" x14ac:dyDescent="0.25"/>
    <row r="7167" spans="1:1" s="1" customFormat="1" x14ac:dyDescent="0.25">
      <c r="A7167"/>
    </row>
    <row r="7168" spans="1:1" s="1" customFormat="1" x14ac:dyDescent="0.25">
      <c r="A7168"/>
    </row>
    <row r="7169" spans="1:1" customFormat="1" x14ac:dyDescent="0.25"/>
    <row r="7170" spans="1:1" customFormat="1" x14ac:dyDescent="0.25"/>
    <row r="7171" spans="1:1" s="29" customFormat="1" x14ac:dyDescent="0.25"/>
    <row r="7172" spans="1:1" s="29" customFormat="1" x14ac:dyDescent="0.25"/>
    <row r="7173" spans="1:1" s="15" customFormat="1" x14ac:dyDescent="0.25"/>
    <row r="7174" spans="1:1" customFormat="1" x14ac:dyDescent="0.25"/>
    <row r="7175" spans="1:1" s="29" customFormat="1" x14ac:dyDescent="0.25"/>
    <row r="7176" spans="1:1" s="15" customFormat="1" x14ac:dyDescent="0.25"/>
    <row r="7177" spans="1:1" customFormat="1" x14ac:dyDescent="0.25"/>
    <row r="7178" spans="1:1" s="29" customFormat="1" x14ac:dyDescent="0.25"/>
    <row r="7179" spans="1:1" s="15" customFormat="1" x14ac:dyDescent="0.25"/>
    <row r="7180" spans="1:1" customFormat="1" x14ac:dyDescent="0.25"/>
    <row r="7181" spans="1:1" s="29" customFormat="1" x14ac:dyDescent="0.25"/>
    <row r="7182" spans="1:1" s="15" customFormat="1" x14ac:dyDescent="0.25"/>
    <row r="7183" spans="1:1" customFormat="1" x14ac:dyDescent="0.25"/>
    <row r="7184" spans="1:1" customFormat="1" x14ac:dyDescent="0.25">
      <c r="A7184" s="66"/>
    </row>
    <row r="7185" spans="1:1" customFormat="1" x14ac:dyDescent="0.25"/>
    <row r="7186" spans="1:1" customFormat="1" x14ac:dyDescent="0.25">
      <c r="A7186" s="65"/>
    </row>
    <row r="7187" spans="1:1" customFormat="1" x14ac:dyDescent="0.25">
      <c r="A7187" s="67"/>
    </row>
    <row r="7188" spans="1:1" customFormat="1" x14ac:dyDescent="0.25"/>
    <row r="7189" spans="1:1" customFormat="1" x14ac:dyDescent="0.25"/>
    <row r="7190" spans="1:1" s="1" customFormat="1" x14ac:dyDescent="0.25">
      <c r="A7190"/>
    </row>
    <row r="7191" spans="1:1" s="1" customFormat="1" x14ac:dyDescent="0.25">
      <c r="A7191"/>
    </row>
    <row r="7192" spans="1:1" customFormat="1" x14ac:dyDescent="0.25"/>
    <row r="7193" spans="1:1" customFormat="1" x14ac:dyDescent="0.25"/>
    <row r="7194" spans="1:1" s="29" customFormat="1" x14ac:dyDescent="0.25"/>
    <row r="7195" spans="1:1" s="29" customFormat="1" x14ac:dyDescent="0.25"/>
    <row r="7196" spans="1:1" s="15" customFormat="1" x14ac:dyDescent="0.25"/>
    <row r="7197" spans="1:1" customFormat="1" x14ac:dyDescent="0.25"/>
    <row r="7198" spans="1:1" s="29" customFormat="1" x14ac:dyDescent="0.25"/>
    <row r="7199" spans="1:1" s="15" customFormat="1" x14ac:dyDescent="0.25"/>
    <row r="7200" spans="1:1" customFormat="1" x14ac:dyDescent="0.25"/>
    <row r="7201" s="29" customFormat="1" x14ac:dyDescent="0.25"/>
    <row r="7202" s="15" customFormat="1" x14ac:dyDescent="0.25"/>
    <row r="7203" customFormat="1" x14ac:dyDescent="0.25"/>
    <row r="7204" s="29" customFormat="1" x14ac:dyDescent="0.25"/>
    <row r="7205" s="15" customFormat="1" x14ac:dyDescent="0.25"/>
    <row r="7206" customFormat="1" x14ac:dyDescent="0.25"/>
    <row r="7207" s="29" customFormat="1" x14ac:dyDescent="0.25"/>
    <row r="7208" s="15" customFormat="1" x14ac:dyDescent="0.25"/>
    <row r="7209" customFormat="1" x14ac:dyDescent="0.25"/>
    <row r="7210" s="29" customFormat="1" x14ac:dyDescent="0.25"/>
    <row r="7211" s="15" customFormat="1" x14ac:dyDescent="0.25"/>
    <row r="7212" customFormat="1" x14ac:dyDescent="0.25"/>
    <row r="7213" s="29" customFormat="1" x14ac:dyDescent="0.25"/>
    <row r="7214" s="15" customFormat="1" x14ac:dyDescent="0.25"/>
    <row r="7215" customFormat="1" x14ac:dyDescent="0.25"/>
    <row r="7216" s="29" customFormat="1" x14ac:dyDescent="0.25"/>
    <row r="7217" s="15" customFormat="1" x14ac:dyDescent="0.25"/>
    <row r="7218" customFormat="1" x14ac:dyDescent="0.25"/>
    <row r="7219" s="29" customFormat="1" x14ac:dyDescent="0.25"/>
    <row r="7220" s="15" customFormat="1" x14ac:dyDescent="0.25"/>
    <row r="7221" customFormat="1" x14ac:dyDescent="0.25"/>
    <row r="7222" s="29" customFormat="1" x14ac:dyDescent="0.25"/>
    <row r="7223" s="15" customFormat="1" x14ac:dyDescent="0.25"/>
    <row r="7224" customFormat="1" x14ac:dyDescent="0.25"/>
    <row r="7225" s="29" customFormat="1" x14ac:dyDescent="0.25"/>
    <row r="7226" s="15" customFormat="1" x14ac:dyDescent="0.25"/>
    <row r="7227" customFormat="1" x14ac:dyDescent="0.25"/>
    <row r="7228" s="29" customFormat="1" x14ac:dyDescent="0.25"/>
    <row r="7229" s="15" customFormat="1" x14ac:dyDescent="0.25"/>
    <row r="7230" customFormat="1" x14ac:dyDescent="0.25"/>
    <row r="7231" s="29" customFormat="1" x14ac:dyDescent="0.25"/>
    <row r="7232" s="15" customFormat="1" x14ac:dyDescent="0.25"/>
    <row r="7233" spans="1:1" customFormat="1" x14ac:dyDescent="0.25"/>
    <row r="7234" spans="1:1" s="29" customFormat="1" x14ac:dyDescent="0.25"/>
    <row r="7235" spans="1:1" s="15" customFormat="1" x14ac:dyDescent="0.25"/>
    <row r="7236" spans="1:1" customFormat="1" x14ac:dyDescent="0.25"/>
    <row r="7237" spans="1:1" s="29" customFormat="1" x14ac:dyDescent="0.25"/>
    <row r="7238" spans="1:1" s="15" customFormat="1" x14ac:dyDescent="0.25"/>
    <row r="7239" spans="1:1" customFormat="1" x14ac:dyDescent="0.25"/>
    <row r="7240" spans="1:1" customFormat="1" x14ac:dyDescent="0.25">
      <c r="A7240" s="66"/>
    </row>
    <row r="7241" spans="1:1" customFormat="1" x14ac:dyDescent="0.25"/>
    <row r="7242" spans="1:1" customFormat="1" x14ac:dyDescent="0.25">
      <c r="A7242" s="65"/>
    </row>
    <row r="7243" spans="1:1" customFormat="1" x14ac:dyDescent="0.25">
      <c r="A7243" s="67"/>
    </row>
    <row r="7244" spans="1:1" customFormat="1" x14ac:dyDescent="0.25"/>
    <row r="7245" spans="1:1" customFormat="1" x14ac:dyDescent="0.25"/>
    <row r="7246" spans="1:1" s="1" customFormat="1" x14ac:dyDescent="0.25">
      <c r="A7246"/>
    </row>
    <row r="7247" spans="1:1" s="1" customFormat="1" x14ac:dyDescent="0.25">
      <c r="A7247"/>
    </row>
    <row r="7248" spans="1:1" customFormat="1" x14ac:dyDescent="0.25"/>
    <row r="7249" customFormat="1" x14ac:dyDescent="0.25"/>
    <row r="7250" s="29" customFormat="1" x14ac:dyDescent="0.25"/>
    <row r="7251" s="29" customFormat="1" x14ac:dyDescent="0.25"/>
    <row r="7252" s="15" customFormat="1" x14ac:dyDescent="0.25"/>
    <row r="7253" customFormat="1" x14ac:dyDescent="0.25"/>
    <row r="7254" s="29" customFormat="1" x14ac:dyDescent="0.25"/>
    <row r="7255" s="15" customFormat="1" x14ac:dyDescent="0.25"/>
    <row r="7256" customFormat="1" x14ac:dyDescent="0.25"/>
    <row r="7257" s="29" customFormat="1" x14ac:dyDescent="0.25"/>
    <row r="7258" s="15" customFormat="1" x14ac:dyDescent="0.25"/>
    <row r="7259" customFormat="1" x14ac:dyDescent="0.25"/>
    <row r="7260" s="29" customFormat="1" x14ac:dyDescent="0.25"/>
    <row r="7261" s="15" customFormat="1" x14ac:dyDescent="0.25"/>
    <row r="7262" customFormat="1" x14ac:dyDescent="0.25"/>
    <row r="7263" s="29" customFormat="1" x14ac:dyDescent="0.25"/>
    <row r="7264" s="15" customFormat="1" x14ac:dyDescent="0.25"/>
    <row r="7265" spans="1:1" customFormat="1" x14ac:dyDescent="0.25"/>
    <row r="7266" spans="1:1" customFormat="1" x14ac:dyDescent="0.25">
      <c r="A7266" s="66"/>
    </row>
    <row r="7267" spans="1:1" customFormat="1" x14ac:dyDescent="0.25"/>
    <row r="7268" spans="1:1" customFormat="1" x14ac:dyDescent="0.25">
      <c r="A7268" s="65"/>
    </row>
    <row r="7269" spans="1:1" customFormat="1" x14ac:dyDescent="0.25">
      <c r="A7269" s="67"/>
    </row>
    <row r="7270" spans="1:1" customFormat="1" x14ac:dyDescent="0.25"/>
    <row r="7271" spans="1:1" customFormat="1" x14ac:dyDescent="0.25"/>
    <row r="7272" spans="1:1" s="1" customFormat="1" x14ac:dyDescent="0.25">
      <c r="A7272"/>
    </row>
    <row r="7273" spans="1:1" s="1" customFormat="1" x14ac:dyDescent="0.25">
      <c r="A7273"/>
    </row>
    <row r="7274" spans="1:1" customFormat="1" x14ac:dyDescent="0.25"/>
    <row r="7275" spans="1:1" customFormat="1" x14ac:dyDescent="0.25"/>
    <row r="7276" spans="1:1" s="29" customFormat="1" x14ac:dyDescent="0.25"/>
    <row r="7277" spans="1:1" s="29" customFormat="1" x14ac:dyDescent="0.25"/>
    <row r="7278" spans="1:1" s="15" customFormat="1" x14ac:dyDescent="0.25"/>
    <row r="7279" spans="1:1" customFormat="1" x14ac:dyDescent="0.25"/>
    <row r="7280" spans="1:1" s="29" customFormat="1" x14ac:dyDescent="0.25"/>
    <row r="7281" spans="1:1" s="15" customFormat="1" x14ac:dyDescent="0.25"/>
    <row r="7282" spans="1:1" customFormat="1" x14ac:dyDescent="0.25"/>
    <row r="7283" spans="1:1" s="29" customFormat="1" x14ac:dyDescent="0.25"/>
    <row r="7284" spans="1:1" s="15" customFormat="1" x14ac:dyDescent="0.25"/>
    <row r="7285" spans="1:1" customFormat="1" x14ac:dyDescent="0.25"/>
    <row r="7286" spans="1:1" customFormat="1" x14ac:dyDescent="0.25">
      <c r="A7286" s="66"/>
    </row>
    <row r="7287" spans="1:1" customFormat="1" x14ac:dyDescent="0.25"/>
    <row r="7288" spans="1:1" customFormat="1" x14ac:dyDescent="0.25">
      <c r="A7288" s="65"/>
    </row>
    <row r="7289" spans="1:1" customFormat="1" x14ac:dyDescent="0.25">
      <c r="A7289" s="67"/>
    </row>
    <row r="7290" spans="1:1" customFormat="1" x14ac:dyDescent="0.25"/>
    <row r="7291" spans="1:1" customFormat="1" x14ac:dyDescent="0.25"/>
    <row r="7292" spans="1:1" s="1" customFormat="1" x14ac:dyDescent="0.25">
      <c r="A7292"/>
    </row>
    <row r="7293" spans="1:1" s="1" customFormat="1" x14ac:dyDescent="0.25">
      <c r="A7293"/>
    </row>
    <row r="7294" spans="1:1" customFormat="1" x14ac:dyDescent="0.25"/>
    <row r="7295" spans="1:1" customFormat="1" x14ac:dyDescent="0.25"/>
    <row r="7296" spans="1:1" s="29" customFormat="1" x14ac:dyDescent="0.25"/>
    <row r="7297" s="29" customFormat="1" x14ac:dyDescent="0.25"/>
    <row r="7298" s="15" customFormat="1" x14ac:dyDescent="0.25"/>
    <row r="7299" customFormat="1" x14ac:dyDescent="0.25"/>
    <row r="7300" s="29" customFormat="1" x14ac:dyDescent="0.25"/>
    <row r="7301" s="15" customFormat="1" x14ac:dyDescent="0.25"/>
    <row r="7302" customFormat="1" x14ac:dyDescent="0.25"/>
    <row r="7303" s="29" customFormat="1" x14ac:dyDescent="0.25"/>
    <row r="7304" s="15" customFormat="1" x14ac:dyDescent="0.25"/>
    <row r="7305" customFormat="1" x14ac:dyDescent="0.25"/>
    <row r="7306" s="29" customFormat="1" x14ac:dyDescent="0.25"/>
    <row r="7307" s="15" customFormat="1" x14ac:dyDescent="0.25"/>
    <row r="7308" customFormat="1" x14ac:dyDescent="0.25"/>
    <row r="7309" s="29" customFormat="1" x14ac:dyDescent="0.25"/>
    <row r="7310" s="15" customFormat="1" x14ac:dyDescent="0.25"/>
    <row r="7311" customFormat="1" x14ac:dyDescent="0.25"/>
    <row r="7312" s="29" customFormat="1" x14ac:dyDescent="0.25"/>
    <row r="7313" s="15" customFormat="1" x14ac:dyDescent="0.25"/>
    <row r="7314" customFormat="1" x14ac:dyDescent="0.25"/>
    <row r="7315" s="29" customFormat="1" x14ac:dyDescent="0.25"/>
    <row r="7316" s="15" customFormat="1" x14ac:dyDescent="0.25"/>
    <row r="7317" customFormat="1" x14ac:dyDescent="0.25"/>
    <row r="7318" s="29" customFormat="1" x14ac:dyDescent="0.25"/>
    <row r="7319" s="15" customFormat="1" x14ac:dyDescent="0.25"/>
    <row r="7320" customFormat="1" x14ac:dyDescent="0.25"/>
    <row r="7321" s="29" customFormat="1" x14ac:dyDescent="0.25"/>
    <row r="7322" s="15" customFormat="1" x14ac:dyDescent="0.25"/>
    <row r="7323" customFormat="1" x14ac:dyDescent="0.25"/>
    <row r="7324" s="29" customFormat="1" x14ac:dyDescent="0.25"/>
    <row r="7325" s="15" customFormat="1" x14ac:dyDescent="0.25"/>
    <row r="7326" customFormat="1" x14ac:dyDescent="0.25"/>
    <row r="7327" s="29" customFormat="1" x14ac:dyDescent="0.25"/>
    <row r="7328" s="15" customFormat="1" x14ac:dyDescent="0.25"/>
    <row r="7329" spans="1:1" customFormat="1" x14ac:dyDescent="0.25"/>
    <row r="7330" spans="1:1" s="29" customFormat="1" x14ac:dyDescent="0.25"/>
    <row r="7331" spans="1:1" s="15" customFormat="1" x14ac:dyDescent="0.25"/>
    <row r="7332" spans="1:1" customFormat="1" x14ac:dyDescent="0.25"/>
    <row r="7333" spans="1:1" s="29" customFormat="1" x14ac:dyDescent="0.25"/>
    <row r="7334" spans="1:1" s="15" customFormat="1" x14ac:dyDescent="0.25"/>
    <row r="7335" spans="1:1" customFormat="1" x14ac:dyDescent="0.25"/>
    <row r="7336" spans="1:1" customFormat="1" x14ac:dyDescent="0.25">
      <c r="A7336" s="66"/>
    </row>
    <row r="7337" spans="1:1" customFormat="1" x14ac:dyDescent="0.25"/>
    <row r="7338" spans="1:1" customFormat="1" x14ac:dyDescent="0.25">
      <c r="A7338" s="65"/>
    </row>
    <row r="7339" spans="1:1" customFormat="1" x14ac:dyDescent="0.25">
      <c r="A7339" s="67"/>
    </row>
    <row r="7340" spans="1:1" customFormat="1" x14ac:dyDescent="0.25"/>
    <row r="7341" spans="1:1" customFormat="1" x14ac:dyDescent="0.25"/>
    <row r="7342" spans="1:1" s="1" customFormat="1" x14ac:dyDescent="0.25">
      <c r="A7342"/>
    </row>
    <row r="7343" spans="1:1" s="1" customFormat="1" x14ac:dyDescent="0.25">
      <c r="A7343"/>
    </row>
    <row r="7344" spans="1:1" customFormat="1" x14ac:dyDescent="0.25"/>
    <row r="7345" customFormat="1" x14ac:dyDescent="0.25"/>
    <row r="7346" s="29" customFormat="1" x14ac:dyDescent="0.25"/>
    <row r="7347" s="29" customFormat="1" x14ac:dyDescent="0.25"/>
    <row r="7348" s="15" customFormat="1" x14ac:dyDescent="0.25"/>
    <row r="7349" customFormat="1" x14ac:dyDescent="0.25"/>
    <row r="7350" s="29" customFormat="1" x14ac:dyDescent="0.25"/>
    <row r="7351" s="15" customFormat="1" x14ac:dyDescent="0.25"/>
    <row r="7352" customFormat="1" x14ac:dyDescent="0.25"/>
    <row r="7353" s="29" customFormat="1" x14ac:dyDescent="0.25"/>
    <row r="7354" s="15" customFormat="1" x14ac:dyDescent="0.25"/>
    <row r="7355" customFormat="1" x14ac:dyDescent="0.25"/>
    <row r="7356" s="29" customFormat="1" x14ac:dyDescent="0.25"/>
    <row r="7357" s="15" customFormat="1" x14ac:dyDescent="0.25"/>
    <row r="7358" customFormat="1" x14ac:dyDescent="0.25"/>
    <row r="7359" s="29" customFormat="1" x14ac:dyDescent="0.25"/>
    <row r="7360" s="15" customFormat="1" x14ac:dyDescent="0.25"/>
    <row r="7361" customFormat="1" x14ac:dyDescent="0.25"/>
    <row r="7362" s="29" customFormat="1" x14ac:dyDescent="0.25"/>
    <row r="7363" s="15" customFormat="1" x14ac:dyDescent="0.25"/>
    <row r="7364" customFormat="1" x14ac:dyDescent="0.25"/>
    <row r="7365" s="29" customFormat="1" x14ac:dyDescent="0.25"/>
    <row r="7366" s="15" customFormat="1" x14ac:dyDescent="0.25"/>
    <row r="7367" customFormat="1" x14ac:dyDescent="0.25"/>
    <row r="7368" s="29" customFormat="1" x14ac:dyDescent="0.25"/>
    <row r="7369" s="15" customFormat="1" x14ac:dyDescent="0.25"/>
    <row r="7370" customFormat="1" x14ac:dyDescent="0.25"/>
    <row r="7371" s="29" customFormat="1" x14ac:dyDescent="0.25"/>
    <row r="7372" s="15" customFormat="1" x14ac:dyDescent="0.25"/>
    <row r="7373" customFormat="1" x14ac:dyDescent="0.25"/>
    <row r="7374" s="29" customFormat="1" x14ac:dyDescent="0.25"/>
    <row r="7375" s="15" customFormat="1" x14ac:dyDescent="0.25"/>
    <row r="7376" customFormat="1" x14ac:dyDescent="0.25"/>
    <row r="7377" s="29" customFormat="1" x14ac:dyDescent="0.25"/>
    <row r="7378" s="15" customFormat="1" x14ac:dyDescent="0.25"/>
    <row r="7379" customFormat="1" x14ac:dyDescent="0.25"/>
    <row r="7380" s="29" customFormat="1" x14ac:dyDescent="0.25"/>
    <row r="7381" s="15" customFormat="1" x14ac:dyDescent="0.25"/>
    <row r="7382" customFormat="1" x14ac:dyDescent="0.25"/>
    <row r="7383" s="29" customFormat="1" x14ac:dyDescent="0.25"/>
    <row r="7384" s="15" customFormat="1" x14ac:dyDescent="0.25"/>
    <row r="7385" customFormat="1" x14ac:dyDescent="0.25"/>
    <row r="7386" s="29" customFormat="1" x14ac:dyDescent="0.25"/>
    <row r="7387" s="15" customFormat="1" x14ac:dyDescent="0.25"/>
    <row r="7388" customFormat="1" x14ac:dyDescent="0.25"/>
    <row r="7389" s="29" customFormat="1" x14ac:dyDescent="0.25"/>
    <row r="7390" s="15" customFormat="1" x14ac:dyDescent="0.25"/>
    <row r="7391" customFormat="1" x14ac:dyDescent="0.25"/>
    <row r="7392" s="29" customFormat="1" x14ac:dyDescent="0.25"/>
    <row r="7393" spans="1:1" s="15" customFormat="1" x14ac:dyDescent="0.25"/>
    <row r="7394" spans="1:1" customFormat="1" x14ac:dyDescent="0.25"/>
    <row r="7395" spans="1:1" s="29" customFormat="1" x14ac:dyDescent="0.25"/>
    <row r="7396" spans="1:1" s="15" customFormat="1" x14ac:dyDescent="0.25"/>
    <row r="7397" spans="1:1" customFormat="1" x14ac:dyDescent="0.25"/>
    <row r="7398" spans="1:1" s="29" customFormat="1" x14ac:dyDescent="0.25"/>
    <row r="7399" spans="1:1" s="15" customFormat="1" x14ac:dyDescent="0.25"/>
    <row r="7400" spans="1:1" customFormat="1" x14ac:dyDescent="0.25"/>
    <row r="7401" spans="1:1" s="29" customFormat="1" x14ac:dyDescent="0.25"/>
    <row r="7402" spans="1:1" s="15" customFormat="1" x14ac:dyDescent="0.25"/>
    <row r="7403" spans="1:1" customFormat="1" x14ac:dyDescent="0.25"/>
    <row r="7404" spans="1:1" s="29" customFormat="1" x14ac:dyDescent="0.25"/>
    <row r="7405" spans="1:1" s="15" customFormat="1" x14ac:dyDescent="0.25"/>
    <row r="7406" spans="1:1" customFormat="1" x14ac:dyDescent="0.25"/>
    <row r="7407" spans="1:1" customFormat="1" x14ac:dyDescent="0.25">
      <c r="A7407" s="66"/>
    </row>
    <row r="7408" spans="1:1" customFormat="1" x14ac:dyDescent="0.25"/>
    <row r="7409" spans="1:1" customFormat="1" x14ac:dyDescent="0.25">
      <c r="A7409" s="65"/>
    </row>
    <row r="7410" spans="1:1" customFormat="1" x14ac:dyDescent="0.25">
      <c r="A7410" s="67"/>
    </row>
    <row r="7411" spans="1:1" customFormat="1" x14ac:dyDescent="0.25"/>
    <row r="7412" spans="1:1" customFormat="1" x14ac:dyDescent="0.25"/>
    <row r="7413" spans="1:1" s="1" customFormat="1" x14ac:dyDescent="0.25">
      <c r="A7413"/>
    </row>
    <row r="7414" spans="1:1" s="1" customFormat="1" x14ac:dyDescent="0.25">
      <c r="A7414"/>
    </row>
    <row r="7415" spans="1:1" customFormat="1" x14ac:dyDescent="0.25"/>
    <row r="7416" spans="1:1" customFormat="1" x14ac:dyDescent="0.25"/>
    <row r="7417" spans="1:1" s="29" customFormat="1" x14ac:dyDescent="0.25"/>
    <row r="7418" spans="1:1" s="29" customFormat="1" x14ac:dyDescent="0.25"/>
    <row r="7419" spans="1:1" s="15" customFormat="1" x14ac:dyDescent="0.25"/>
    <row r="7420" spans="1:1" customFormat="1" x14ac:dyDescent="0.25"/>
    <row r="7421" spans="1:1" s="29" customFormat="1" x14ac:dyDescent="0.25"/>
    <row r="7422" spans="1:1" s="15" customFormat="1" x14ac:dyDescent="0.25"/>
    <row r="7423" spans="1:1" customFormat="1" x14ac:dyDescent="0.25"/>
    <row r="7424" spans="1:1" s="29" customFormat="1" x14ac:dyDescent="0.25"/>
    <row r="7425" s="15" customFormat="1" x14ac:dyDescent="0.25"/>
    <row r="7426" customFormat="1" x14ac:dyDescent="0.25"/>
    <row r="7427" s="29" customFormat="1" x14ac:dyDescent="0.25"/>
    <row r="7428" s="15" customFormat="1" x14ac:dyDescent="0.25"/>
    <row r="7429" customFormat="1" x14ac:dyDescent="0.25"/>
    <row r="7430" s="29" customFormat="1" x14ac:dyDescent="0.25"/>
    <row r="7431" s="15" customFormat="1" x14ac:dyDescent="0.25"/>
    <row r="7432" customFormat="1" x14ac:dyDescent="0.25"/>
    <row r="7433" s="29" customFormat="1" x14ac:dyDescent="0.25"/>
    <row r="7434" s="15" customFormat="1" x14ac:dyDescent="0.25"/>
    <row r="7435" customFormat="1" x14ac:dyDescent="0.25"/>
    <row r="7436" s="29" customFormat="1" x14ac:dyDescent="0.25"/>
    <row r="7437" s="15" customFormat="1" x14ac:dyDescent="0.25"/>
    <row r="7438" customFormat="1" x14ac:dyDescent="0.25"/>
    <row r="7439" s="29" customFormat="1" x14ac:dyDescent="0.25"/>
    <row r="7440" s="15" customFormat="1" x14ac:dyDescent="0.25"/>
    <row r="7441" spans="1:1" customFormat="1" x14ac:dyDescent="0.25"/>
    <row r="7442" spans="1:1" s="29" customFormat="1" x14ac:dyDescent="0.25"/>
    <row r="7443" spans="1:1" s="15" customFormat="1" x14ac:dyDescent="0.25"/>
    <row r="7444" spans="1:1" customFormat="1" x14ac:dyDescent="0.25"/>
    <row r="7445" spans="1:1" s="29" customFormat="1" x14ac:dyDescent="0.25"/>
    <row r="7446" spans="1:1" s="15" customFormat="1" x14ac:dyDescent="0.25"/>
    <row r="7447" spans="1:1" customFormat="1" x14ac:dyDescent="0.25"/>
    <row r="7448" spans="1:1" s="29" customFormat="1" x14ac:dyDescent="0.25"/>
    <row r="7449" spans="1:1" s="15" customFormat="1" x14ac:dyDescent="0.25"/>
    <row r="7450" spans="1:1" customFormat="1" x14ac:dyDescent="0.25"/>
    <row r="7451" spans="1:1" customFormat="1" x14ac:dyDescent="0.25">
      <c r="A7451" s="66"/>
    </row>
    <row r="7452" spans="1:1" customFormat="1" x14ac:dyDescent="0.25"/>
    <row r="7453" spans="1:1" customFormat="1" x14ac:dyDescent="0.25">
      <c r="A7453" s="65"/>
    </row>
    <row r="7454" spans="1:1" customFormat="1" x14ac:dyDescent="0.25">
      <c r="A7454" s="67"/>
    </row>
    <row r="7455" spans="1:1" customFormat="1" x14ac:dyDescent="0.25"/>
    <row r="7456" spans="1:1" customFormat="1" x14ac:dyDescent="0.25"/>
    <row r="7457" spans="1:1" s="1" customFormat="1" x14ac:dyDescent="0.25">
      <c r="A7457"/>
    </row>
    <row r="7458" spans="1:1" s="1" customFormat="1" x14ac:dyDescent="0.25">
      <c r="A7458"/>
    </row>
    <row r="7459" spans="1:1" customFormat="1" x14ac:dyDescent="0.25"/>
    <row r="7460" spans="1:1" customFormat="1" x14ac:dyDescent="0.25"/>
    <row r="7461" spans="1:1" s="29" customFormat="1" x14ac:dyDescent="0.25"/>
    <row r="7462" spans="1:1" s="29" customFormat="1" x14ac:dyDescent="0.25"/>
    <row r="7463" spans="1:1" s="15" customFormat="1" x14ac:dyDescent="0.25"/>
    <row r="7464" spans="1:1" customFormat="1" x14ac:dyDescent="0.25"/>
    <row r="7465" spans="1:1" s="29" customFormat="1" x14ac:dyDescent="0.25"/>
    <row r="7466" spans="1:1" s="15" customFormat="1" x14ac:dyDescent="0.25"/>
    <row r="7467" spans="1:1" customFormat="1" x14ac:dyDescent="0.25"/>
    <row r="7468" spans="1:1" s="29" customFormat="1" x14ac:dyDescent="0.25"/>
    <row r="7469" spans="1:1" s="15" customFormat="1" x14ac:dyDescent="0.25"/>
    <row r="7470" spans="1:1" customFormat="1" x14ac:dyDescent="0.25"/>
    <row r="7471" spans="1:1" s="29" customFormat="1" x14ac:dyDescent="0.25"/>
    <row r="7472" spans="1:1" s="15" customFormat="1" x14ac:dyDescent="0.25"/>
    <row r="7473" customFormat="1" x14ac:dyDescent="0.25"/>
    <row r="7474" s="29" customFormat="1" x14ac:dyDescent="0.25"/>
    <row r="7475" s="15" customFormat="1" x14ac:dyDescent="0.25"/>
    <row r="7476" customFormat="1" x14ac:dyDescent="0.25"/>
    <row r="7477" s="29" customFormat="1" x14ac:dyDescent="0.25"/>
    <row r="7478" s="15" customFormat="1" x14ac:dyDescent="0.25"/>
    <row r="7479" customFormat="1" x14ac:dyDescent="0.25"/>
    <row r="7480" s="29" customFormat="1" x14ac:dyDescent="0.25"/>
    <row r="7481" s="15" customFormat="1" x14ac:dyDescent="0.25"/>
    <row r="7482" customFormat="1" x14ac:dyDescent="0.25"/>
    <row r="7483" s="29" customFormat="1" x14ac:dyDescent="0.25"/>
    <row r="7484" s="15" customFormat="1" x14ac:dyDescent="0.25"/>
    <row r="7485" customFormat="1" x14ac:dyDescent="0.25"/>
    <row r="7486" s="29" customFormat="1" x14ac:dyDescent="0.25"/>
    <row r="7487" s="15" customFormat="1" x14ac:dyDescent="0.25"/>
    <row r="7488" customFormat="1" x14ac:dyDescent="0.25"/>
    <row r="7489" spans="1:1" s="29" customFormat="1" x14ac:dyDescent="0.25"/>
    <row r="7490" spans="1:1" s="15" customFormat="1" x14ac:dyDescent="0.25"/>
    <row r="7491" spans="1:1" customFormat="1" x14ac:dyDescent="0.25"/>
    <row r="7492" spans="1:1" s="29" customFormat="1" x14ac:dyDescent="0.25"/>
    <row r="7493" spans="1:1" s="15" customFormat="1" x14ac:dyDescent="0.25"/>
    <row r="7494" spans="1:1" customFormat="1" x14ac:dyDescent="0.25"/>
    <row r="7495" spans="1:1" s="68" customFormat="1" x14ac:dyDescent="0.25"/>
    <row r="7496" spans="1:1" customFormat="1" x14ac:dyDescent="0.25"/>
    <row r="7497" spans="1:1" s="68" customFormat="1" x14ac:dyDescent="0.25"/>
    <row r="7498" spans="1:1" s="68" customFormat="1" x14ac:dyDescent="0.25"/>
    <row r="7499" spans="1:1" customFormat="1" x14ac:dyDescent="0.25">
      <c r="A7499" s="66"/>
    </row>
    <row r="7500" spans="1:1" customFormat="1" x14ac:dyDescent="0.25"/>
    <row r="7501" spans="1:1" customFormat="1" x14ac:dyDescent="0.25">
      <c r="A7501" s="65"/>
    </row>
    <row r="7502" spans="1:1" customFormat="1" x14ac:dyDescent="0.25">
      <c r="A7502" s="67"/>
    </row>
    <row r="7503" spans="1:1" customFormat="1" x14ac:dyDescent="0.25"/>
    <row r="7504" spans="1:1" customFormat="1" x14ac:dyDescent="0.25"/>
    <row r="7505" spans="1:1" s="1" customFormat="1" x14ac:dyDescent="0.25">
      <c r="A7505"/>
    </row>
    <row r="7506" spans="1:1" s="1" customFormat="1" x14ac:dyDescent="0.25">
      <c r="A7506"/>
    </row>
    <row r="7507" spans="1:1" customFormat="1" x14ac:dyDescent="0.25"/>
    <row r="7508" spans="1:1" customFormat="1" x14ac:dyDescent="0.25"/>
    <row r="7509" spans="1:1" s="29" customFormat="1" x14ac:dyDescent="0.25"/>
    <row r="7510" spans="1:1" s="29" customFormat="1" x14ac:dyDescent="0.25"/>
    <row r="7511" spans="1:1" s="15" customFormat="1" x14ac:dyDescent="0.25"/>
    <row r="7512" spans="1:1" customFormat="1" x14ac:dyDescent="0.25"/>
    <row r="7513" spans="1:1" s="29" customFormat="1" x14ac:dyDescent="0.25"/>
    <row r="7514" spans="1:1" s="15" customFormat="1" x14ac:dyDescent="0.25"/>
    <row r="7515" spans="1:1" customFormat="1" x14ac:dyDescent="0.25"/>
    <row r="7516" spans="1:1" s="29" customFormat="1" x14ac:dyDescent="0.25"/>
    <row r="7517" spans="1:1" s="15" customFormat="1" x14ac:dyDescent="0.25"/>
    <row r="7518" spans="1:1" customFormat="1" x14ac:dyDescent="0.25"/>
    <row r="7519" spans="1:1" s="29" customFormat="1" x14ac:dyDescent="0.25"/>
    <row r="7520" spans="1:1" s="15" customFormat="1" x14ac:dyDescent="0.25"/>
    <row r="7521" customFormat="1" x14ac:dyDescent="0.25"/>
    <row r="7522" s="29" customFormat="1" x14ac:dyDescent="0.25"/>
    <row r="7523" s="15" customFormat="1" x14ac:dyDescent="0.25"/>
    <row r="7524" customFormat="1" x14ac:dyDescent="0.25"/>
    <row r="7525" s="29" customFormat="1" x14ac:dyDescent="0.25"/>
    <row r="7526" s="15" customFormat="1" x14ac:dyDescent="0.25"/>
    <row r="7527" customFormat="1" x14ac:dyDescent="0.25"/>
    <row r="7528" s="29" customFormat="1" x14ac:dyDescent="0.25"/>
    <row r="7529" s="15" customFormat="1" x14ac:dyDescent="0.25"/>
    <row r="7530" customFormat="1" x14ac:dyDescent="0.25"/>
    <row r="7531" s="29" customFormat="1" x14ac:dyDescent="0.25"/>
    <row r="7532" s="15" customFormat="1" x14ac:dyDescent="0.25"/>
    <row r="7533" customFormat="1" x14ac:dyDescent="0.25"/>
    <row r="7534" s="29" customFormat="1" x14ac:dyDescent="0.25"/>
    <row r="7535" s="15" customFormat="1" x14ac:dyDescent="0.25"/>
    <row r="7536" customFormat="1" x14ac:dyDescent="0.25"/>
    <row r="7537" spans="1:1" s="29" customFormat="1" x14ac:dyDescent="0.25"/>
    <row r="7538" spans="1:1" s="15" customFormat="1" x14ac:dyDescent="0.25"/>
    <row r="7539" spans="1:1" customFormat="1" x14ac:dyDescent="0.25"/>
    <row r="7540" spans="1:1" s="29" customFormat="1" x14ac:dyDescent="0.25"/>
    <row r="7541" spans="1:1" s="15" customFormat="1" x14ac:dyDescent="0.25"/>
    <row r="7542" spans="1:1" customFormat="1" x14ac:dyDescent="0.25"/>
    <row r="7543" spans="1:1" s="68" customFormat="1" x14ac:dyDescent="0.25"/>
    <row r="7544" spans="1:1" customFormat="1" x14ac:dyDescent="0.25"/>
    <row r="7545" spans="1:1" s="68" customFormat="1" x14ac:dyDescent="0.25"/>
    <row r="7546" spans="1:1" s="68" customFormat="1" x14ac:dyDescent="0.25"/>
    <row r="7547" spans="1:1" customFormat="1" x14ac:dyDescent="0.25">
      <c r="A7547" s="66"/>
    </row>
    <row r="7548" spans="1:1" customFormat="1" x14ac:dyDescent="0.25"/>
    <row r="7549" spans="1:1" customFormat="1" x14ac:dyDescent="0.25">
      <c r="A7549" s="65"/>
    </row>
    <row r="7550" spans="1:1" customFormat="1" x14ac:dyDescent="0.25">
      <c r="A7550" s="67"/>
    </row>
    <row r="7551" spans="1:1" customFormat="1" x14ac:dyDescent="0.25"/>
    <row r="7552" spans="1:1" customFormat="1" x14ac:dyDescent="0.25"/>
    <row r="7553" spans="1:1" s="1" customFormat="1" x14ac:dyDescent="0.25">
      <c r="A7553"/>
    </row>
    <row r="7554" spans="1:1" s="1" customFormat="1" x14ac:dyDescent="0.25">
      <c r="A7554"/>
    </row>
    <row r="7555" spans="1:1" customFormat="1" x14ac:dyDescent="0.25"/>
    <row r="7556" spans="1:1" customFormat="1" x14ac:dyDescent="0.25"/>
    <row r="7557" spans="1:1" s="29" customFormat="1" x14ac:dyDescent="0.25"/>
    <row r="7558" spans="1:1" s="29" customFormat="1" x14ac:dyDescent="0.25"/>
    <row r="7559" spans="1:1" s="15" customFormat="1" x14ac:dyDescent="0.25"/>
    <row r="7560" spans="1:1" customFormat="1" x14ac:dyDescent="0.25"/>
    <row r="7561" spans="1:1" s="29" customFormat="1" x14ac:dyDescent="0.25"/>
    <row r="7562" spans="1:1" s="15" customFormat="1" x14ac:dyDescent="0.25"/>
    <row r="7563" spans="1:1" customFormat="1" x14ac:dyDescent="0.25"/>
    <row r="7564" spans="1:1" s="29" customFormat="1" x14ac:dyDescent="0.25"/>
    <row r="7565" spans="1:1" s="15" customFormat="1" x14ac:dyDescent="0.25"/>
    <row r="7566" spans="1:1" customFormat="1" x14ac:dyDescent="0.25"/>
    <row r="7567" spans="1:1" s="29" customFormat="1" x14ac:dyDescent="0.25"/>
    <row r="7568" spans="1:1" s="15" customFormat="1" x14ac:dyDescent="0.25"/>
    <row r="7569" customFormat="1" x14ac:dyDescent="0.25"/>
    <row r="7570" s="29" customFormat="1" x14ac:dyDescent="0.25"/>
    <row r="7571" s="15" customFormat="1" x14ac:dyDescent="0.25"/>
    <row r="7572" customFormat="1" x14ac:dyDescent="0.25"/>
    <row r="7573" s="29" customFormat="1" x14ac:dyDescent="0.25"/>
    <row r="7574" s="15" customFormat="1" x14ac:dyDescent="0.25"/>
    <row r="7575" customFormat="1" x14ac:dyDescent="0.25"/>
    <row r="7576" s="29" customFormat="1" x14ac:dyDescent="0.25"/>
    <row r="7577" s="15" customFormat="1" x14ac:dyDescent="0.25"/>
    <row r="7578" customFormat="1" x14ac:dyDescent="0.25"/>
    <row r="7579" s="29" customFormat="1" x14ac:dyDescent="0.25"/>
    <row r="7580" s="15" customFormat="1" x14ac:dyDescent="0.25"/>
    <row r="7581" customFormat="1" x14ac:dyDescent="0.25"/>
    <row r="7582" s="29" customFormat="1" x14ac:dyDescent="0.25"/>
    <row r="7583" s="15" customFormat="1" x14ac:dyDescent="0.25"/>
    <row r="7584" customFormat="1" x14ac:dyDescent="0.25"/>
    <row r="7585" spans="1:1" s="29" customFormat="1" x14ac:dyDescent="0.25"/>
    <row r="7586" spans="1:1" s="15" customFormat="1" x14ac:dyDescent="0.25"/>
    <row r="7587" spans="1:1" customFormat="1" x14ac:dyDescent="0.25"/>
    <row r="7588" spans="1:1" s="29" customFormat="1" x14ac:dyDescent="0.25"/>
    <row r="7589" spans="1:1" s="15" customFormat="1" x14ac:dyDescent="0.25"/>
    <row r="7590" spans="1:1" customFormat="1" x14ac:dyDescent="0.25"/>
    <row r="7591" spans="1:1" s="68" customFormat="1" x14ac:dyDescent="0.25"/>
    <row r="7592" spans="1:1" customFormat="1" x14ac:dyDescent="0.25"/>
    <row r="7593" spans="1:1" s="68" customFormat="1" x14ac:dyDescent="0.25"/>
    <row r="7594" spans="1:1" s="68" customFormat="1" x14ac:dyDescent="0.25"/>
    <row r="7595" spans="1:1" customFormat="1" x14ac:dyDescent="0.25">
      <c r="A7595" s="66"/>
    </row>
    <row r="7596" spans="1:1" customFormat="1" x14ac:dyDescent="0.25"/>
    <row r="7597" spans="1:1" customFormat="1" x14ac:dyDescent="0.25">
      <c r="A7597" s="65"/>
    </row>
    <row r="7598" spans="1:1" customFormat="1" x14ac:dyDescent="0.25">
      <c r="A7598" s="67"/>
    </row>
    <row r="7599" spans="1:1" customFormat="1" x14ac:dyDescent="0.25"/>
    <row r="7600" spans="1:1" customFormat="1" x14ac:dyDescent="0.25"/>
    <row r="7601" spans="1:1" s="1" customFormat="1" x14ac:dyDescent="0.25">
      <c r="A7601"/>
    </row>
    <row r="7602" spans="1:1" s="1" customFormat="1" x14ac:dyDescent="0.25">
      <c r="A7602"/>
    </row>
    <row r="7603" spans="1:1" customFormat="1" x14ac:dyDescent="0.25"/>
    <row r="7604" spans="1:1" customFormat="1" x14ac:dyDescent="0.25"/>
    <row r="7605" spans="1:1" s="29" customFormat="1" x14ac:dyDescent="0.25"/>
    <row r="7606" spans="1:1" s="29" customFormat="1" x14ac:dyDescent="0.25"/>
    <row r="7607" spans="1:1" s="15" customFormat="1" x14ac:dyDescent="0.25"/>
    <row r="7608" spans="1:1" customFormat="1" x14ac:dyDescent="0.25"/>
    <row r="7609" spans="1:1" s="29" customFormat="1" x14ac:dyDescent="0.25"/>
    <row r="7610" spans="1:1" s="15" customFormat="1" x14ac:dyDescent="0.25"/>
    <row r="7611" spans="1:1" customFormat="1" x14ac:dyDescent="0.25"/>
    <row r="7612" spans="1:1" s="29" customFormat="1" x14ac:dyDescent="0.25"/>
    <row r="7613" spans="1:1" s="15" customFormat="1" x14ac:dyDescent="0.25"/>
    <row r="7614" spans="1:1" customFormat="1" x14ac:dyDescent="0.25"/>
    <row r="7615" spans="1:1" s="29" customFormat="1" x14ac:dyDescent="0.25"/>
    <row r="7616" spans="1:1" s="15" customFormat="1" x14ac:dyDescent="0.25"/>
    <row r="7617" customFormat="1" x14ac:dyDescent="0.25"/>
    <row r="7618" s="29" customFormat="1" x14ac:dyDescent="0.25"/>
    <row r="7619" s="15" customFormat="1" x14ac:dyDescent="0.25"/>
    <row r="7620" customFormat="1" x14ac:dyDescent="0.25"/>
    <row r="7621" s="29" customFormat="1" x14ac:dyDescent="0.25"/>
    <row r="7622" s="15" customFormat="1" x14ac:dyDescent="0.25"/>
    <row r="7623" customFormat="1" x14ac:dyDescent="0.25"/>
    <row r="7624" s="29" customFormat="1" x14ac:dyDescent="0.25"/>
    <row r="7625" s="15" customFormat="1" x14ac:dyDescent="0.25"/>
    <row r="7626" customFormat="1" x14ac:dyDescent="0.25"/>
    <row r="7627" s="29" customFormat="1" x14ac:dyDescent="0.25"/>
    <row r="7628" s="15" customFormat="1" x14ac:dyDescent="0.25"/>
    <row r="7629" customFormat="1" x14ac:dyDescent="0.25"/>
    <row r="7630" s="29" customFormat="1" x14ac:dyDescent="0.25"/>
    <row r="7631" s="15" customFormat="1" x14ac:dyDescent="0.25"/>
    <row r="7632" customFormat="1" x14ac:dyDescent="0.25"/>
    <row r="7633" spans="1:1" s="29" customFormat="1" x14ac:dyDescent="0.25"/>
    <row r="7634" spans="1:1" s="15" customFormat="1" x14ac:dyDescent="0.25"/>
    <row r="7635" spans="1:1" customFormat="1" x14ac:dyDescent="0.25"/>
    <row r="7636" spans="1:1" s="29" customFormat="1" x14ac:dyDescent="0.25"/>
    <row r="7637" spans="1:1" s="15" customFormat="1" x14ac:dyDescent="0.25"/>
    <row r="7638" spans="1:1" customFormat="1" x14ac:dyDescent="0.25"/>
    <row r="7639" spans="1:1" s="68" customFormat="1" x14ac:dyDescent="0.25"/>
    <row r="7640" spans="1:1" customFormat="1" x14ac:dyDescent="0.25"/>
    <row r="7641" spans="1:1" s="68" customFormat="1" x14ac:dyDescent="0.25"/>
    <row r="7642" spans="1:1" s="68" customFormat="1" x14ac:dyDescent="0.25"/>
    <row r="7643" spans="1:1" customFormat="1" x14ac:dyDescent="0.25">
      <c r="A7643" s="66"/>
    </row>
    <row r="7644" spans="1:1" customFormat="1" x14ac:dyDescent="0.25"/>
    <row r="7645" spans="1:1" customFormat="1" x14ac:dyDescent="0.25"/>
    <row r="7646" spans="1:1" s="68" customFormat="1" x14ac:dyDescent="0.25">
      <c r="A7646" s="69"/>
    </row>
    <row r="7647" spans="1:1" s="68" customFormat="1" x14ac:dyDescent="0.25">
      <c r="A7647" s="69"/>
    </row>
    <row r="7648" spans="1:1" s="68" customFormat="1" x14ac:dyDescent="0.25">
      <c r="A7648" s="69"/>
    </row>
    <row r="7649" spans="1:1" s="68" customFormat="1" x14ac:dyDescent="0.25">
      <c r="A7649" s="69"/>
    </row>
    <row r="7650" spans="1:1" s="68" customFormat="1" x14ac:dyDescent="0.25">
      <c r="A7650" s="69"/>
    </row>
    <row r="7651" spans="1:1" s="68" customFormat="1" x14ac:dyDescent="0.25">
      <c r="A7651" s="69"/>
    </row>
    <row r="7652" spans="1:1" s="68" customFormat="1" x14ac:dyDescent="0.25">
      <c r="A7652" s="69"/>
    </row>
    <row r="7653" spans="1:1" s="68" customFormat="1" x14ac:dyDescent="0.25">
      <c r="A7653" s="69"/>
    </row>
    <row r="7654" spans="1:1" s="68" customFormat="1" x14ac:dyDescent="0.25">
      <c r="A7654" s="69"/>
    </row>
    <row r="7655" spans="1:1" s="68" customFormat="1" x14ac:dyDescent="0.25">
      <c r="A7655" s="69"/>
    </row>
    <row r="7656" spans="1:1" s="68" customFormat="1" x14ac:dyDescent="0.25">
      <c r="A7656" s="69"/>
    </row>
    <row r="7657" spans="1:1" s="68" customFormat="1" x14ac:dyDescent="0.25">
      <c r="A7657" s="69"/>
    </row>
    <row r="7658" spans="1:1" s="68" customFormat="1" x14ac:dyDescent="0.25">
      <c r="A7658" s="69"/>
    </row>
    <row r="7659" spans="1:1" s="68" customFormat="1" x14ac:dyDescent="0.25">
      <c r="A7659" s="69"/>
    </row>
    <row r="7660" spans="1:1" s="68" customFormat="1" x14ac:dyDescent="0.25">
      <c r="A7660" s="69"/>
    </row>
    <row r="7661" spans="1:1" s="68" customFormat="1" x14ac:dyDescent="0.25">
      <c r="A7661" s="69"/>
    </row>
    <row r="7662" spans="1:1" s="68" customFormat="1" x14ac:dyDescent="0.25">
      <c r="A7662" s="69"/>
    </row>
    <row r="7663" spans="1:1" s="68" customFormat="1" x14ac:dyDescent="0.25">
      <c r="A7663" s="69"/>
    </row>
    <row r="7664" spans="1:1" s="68" customFormat="1" x14ac:dyDescent="0.25">
      <c r="A7664" s="69"/>
    </row>
    <row r="7665" spans="1:1" s="68" customFormat="1" x14ac:dyDescent="0.25">
      <c r="A7665" s="69"/>
    </row>
    <row r="7666" spans="1:1" s="68" customFormat="1" x14ac:dyDescent="0.25">
      <c r="A7666" s="69"/>
    </row>
    <row r="7667" spans="1:1" s="68" customFormat="1" x14ac:dyDescent="0.25">
      <c r="A7667" s="69"/>
    </row>
    <row r="7668" spans="1:1" s="68" customFormat="1" x14ac:dyDescent="0.25">
      <c r="A7668" s="69"/>
    </row>
    <row r="7669" spans="1:1" s="68" customFormat="1" x14ac:dyDescent="0.25">
      <c r="A7669" s="69"/>
    </row>
    <row r="7670" spans="1:1" s="68" customFormat="1" x14ac:dyDescent="0.25">
      <c r="A7670" s="69"/>
    </row>
    <row r="7671" spans="1:1" s="68" customFormat="1" x14ac:dyDescent="0.25">
      <c r="A7671" s="69"/>
    </row>
    <row r="7672" spans="1:1" s="68" customFormat="1" x14ac:dyDescent="0.25">
      <c r="A7672" s="69"/>
    </row>
    <row r="7673" spans="1:1" s="68" customFormat="1" x14ac:dyDescent="0.25">
      <c r="A7673" s="69"/>
    </row>
    <row r="7674" spans="1:1" s="68" customFormat="1" x14ac:dyDescent="0.25">
      <c r="A7674" s="69"/>
    </row>
    <row r="7675" spans="1:1" s="68" customFormat="1" x14ac:dyDescent="0.25">
      <c r="A7675" s="69"/>
    </row>
    <row r="7676" spans="1:1" s="68" customFormat="1" x14ac:dyDescent="0.25">
      <c r="A7676" s="69"/>
    </row>
    <row r="7677" spans="1:1" s="68" customFormat="1" x14ac:dyDescent="0.25">
      <c r="A7677" s="69"/>
    </row>
    <row r="7678" spans="1:1" s="68" customFormat="1" x14ac:dyDescent="0.25">
      <c r="A7678" s="69"/>
    </row>
    <row r="7679" spans="1:1" s="68" customFormat="1" x14ac:dyDescent="0.25">
      <c r="A7679" s="69"/>
    </row>
    <row r="7680" spans="1:1" s="68" customFormat="1" x14ac:dyDescent="0.25">
      <c r="A7680" s="69"/>
    </row>
    <row r="7681" spans="1:1" s="68" customFormat="1" x14ac:dyDescent="0.25">
      <c r="A7681" s="69"/>
    </row>
    <row r="7682" spans="1:1" s="68" customFormat="1" x14ac:dyDescent="0.25">
      <c r="A7682" s="69"/>
    </row>
    <row r="7683" spans="1:1" s="68" customFormat="1" x14ac:dyDescent="0.25">
      <c r="A7683" s="69"/>
    </row>
    <row r="7684" spans="1:1" s="68" customFormat="1" x14ac:dyDescent="0.25">
      <c r="A7684" s="69"/>
    </row>
    <row r="7685" spans="1:1" s="68" customFormat="1" x14ac:dyDescent="0.25">
      <c r="A7685" s="69"/>
    </row>
    <row r="7686" spans="1:1" s="68" customFormat="1" x14ac:dyDescent="0.25">
      <c r="A7686" s="69"/>
    </row>
    <row r="7687" spans="1:1" s="68" customFormat="1" x14ac:dyDescent="0.25">
      <c r="A7687" s="69"/>
    </row>
    <row r="7688" spans="1:1" s="68" customFormat="1" x14ac:dyDescent="0.25">
      <c r="A7688" s="69"/>
    </row>
    <row r="7689" spans="1:1" s="68" customFormat="1" x14ac:dyDescent="0.25">
      <c r="A7689" s="69"/>
    </row>
    <row r="7690" spans="1:1" s="68" customFormat="1" x14ac:dyDescent="0.25">
      <c r="A7690" s="69"/>
    </row>
    <row r="7691" spans="1:1" s="68" customFormat="1" x14ac:dyDescent="0.25">
      <c r="A7691" s="69"/>
    </row>
    <row r="7692" spans="1:1" s="68" customFormat="1" x14ac:dyDescent="0.25">
      <c r="A7692" s="69"/>
    </row>
    <row r="7693" spans="1:1" s="68" customFormat="1" x14ac:dyDescent="0.25">
      <c r="A7693" s="69"/>
    </row>
    <row r="7694" spans="1:1" s="68" customFormat="1" x14ac:dyDescent="0.25">
      <c r="A7694" s="69"/>
    </row>
    <row r="7695" spans="1:1" s="68" customFormat="1" x14ac:dyDescent="0.25">
      <c r="A7695" s="69"/>
    </row>
    <row r="7696" spans="1:1" s="68" customFormat="1" x14ac:dyDescent="0.25">
      <c r="A7696" s="69"/>
    </row>
    <row r="7697" spans="1:1" s="68" customFormat="1" x14ac:dyDescent="0.25">
      <c r="A7697" s="69"/>
    </row>
    <row r="7698" spans="1:1" s="68" customFormat="1" x14ac:dyDescent="0.25">
      <c r="A7698" s="69"/>
    </row>
    <row r="7699" spans="1:1" s="68" customFormat="1" x14ac:dyDescent="0.25">
      <c r="A7699" s="69"/>
    </row>
    <row r="7700" spans="1:1" s="68" customFormat="1" x14ac:dyDescent="0.25">
      <c r="A7700" s="69"/>
    </row>
    <row r="7701" spans="1:1" s="68" customFormat="1" x14ac:dyDescent="0.25">
      <c r="A7701" s="69"/>
    </row>
    <row r="7702" spans="1:1" s="68" customFormat="1" x14ac:dyDescent="0.25">
      <c r="A7702" s="69"/>
    </row>
    <row r="7703" spans="1:1" s="68" customFormat="1" x14ac:dyDescent="0.25">
      <c r="A7703" s="69"/>
    </row>
    <row r="7704" spans="1:1" s="68" customFormat="1" x14ac:dyDescent="0.25">
      <c r="A7704" s="69"/>
    </row>
    <row r="7705" spans="1:1" s="68" customFormat="1" x14ac:dyDescent="0.25">
      <c r="A7705" s="69"/>
    </row>
    <row r="7706" spans="1:1" s="68" customFormat="1" x14ac:dyDescent="0.25">
      <c r="A7706" s="69"/>
    </row>
    <row r="7707" spans="1:1" s="68" customFormat="1" x14ac:dyDescent="0.25">
      <c r="A7707" s="69"/>
    </row>
    <row r="7708" spans="1:1" s="68" customFormat="1" x14ac:dyDescent="0.25">
      <c r="A7708" s="69"/>
    </row>
    <row r="7709" spans="1:1" s="68" customFormat="1" x14ac:dyDescent="0.25">
      <c r="A7709" s="69"/>
    </row>
    <row r="7710" spans="1:1" s="68" customFormat="1" x14ac:dyDescent="0.25">
      <c r="A7710" s="69"/>
    </row>
    <row r="7711" spans="1:1" s="68" customFormat="1" x14ac:dyDescent="0.25">
      <c r="A7711" s="69"/>
    </row>
    <row r="7712" spans="1:1" s="68" customFormat="1" x14ac:dyDescent="0.25">
      <c r="A7712" s="69"/>
    </row>
    <row r="7713" spans="1:1" s="68" customFormat="1" x14ac:dyDescent="0.25">
      <c r="A7713" s="69"/>
    </row>
    <row r="7714" spans="1:1" s="68" customFormat="1" x14ac:dyDescent="0.25">
      <c r="A7714" s="69"/>
    </row>
    <row r="7715" spans="1:1" s="68" customFormat="1" x14ac:dyDescent="0.25">
      <c r="A7715" s="69"/>
    </row>
    <row r="7716" spans="1:1" s="68" customFormat="1" x14ac:dyDescent="0.25">
      <c r="A7716" s="69"/>
    </row>
    <row r="7717" spans="1:1" s="68" customFormat="1" x14ac:dyDescent="0.25">
      <c r="A7717" s="69"/>
    </row>
    <row r="7718" spans="1:1" s="68" customFormat="1" x14ac:dyDescent="0.25">
      <c r="A7718" s="69"/>
    </row>
    <row r="7719" spans="1:1" s="68" customFormat="1" x14ac:dyDescent="0.25">
      <c r="A7719" s="69"/>
    </row>
    <row r="7720" spans="1:1" s="68" customFormat="1" x14ac:dyDescent="0.25">
      <c r="A7720" s="69"/>
    </row>
    <row r="7721" spans="1:1" s="68" customFormat="1" x14ac:dyDescent="0.25">
      <c r="A7721" s="69"/>
    </row>
    <row r="7722" spans="1:1" s="68" customFormat="1" x14ac:dyDescent="0.25">
      <c r="A7722" s="69"/>
    </row>
    <row r="7723" spans="1:1" s="68" customFormat="1" x14ac:dyDescent="0.25">
      <c r="A7723" s="69"/>
    </row>
    <row r="7724" spans="1:1" s="68" customFormat="1" x14ac:dyDescent="0.25">
      <c r="A7724" s="69"/>
    </row>
    <row r="7725" spans="1:1" s="68" customFormat="1" x14ac:dyDescent="0.25">
      <c r="A7725" s="69"/>
    </row>
    <row r="7726" spans="1:1" s="68" customFormat="1" x14ac:dyDescent="0.25">
      <c r="A7726" s="69"/>
    </row>
    <row r="7727" spans="1:1" s="68" customFormat="1" x14ac:dyDescent="0.25">
      <c r="A7727" s="69"/>
    </row>
    <row r="7728" spans="1:1" s="68" customFormat="1" x14ac:dyDescent="0.25">
      <c r="A7728" s="69"/>
    </row>
    <row r="7729" spans="1:1" s="68" customFormat="1" x14ac:dyDescent="0.25">
      <c r="A7729" s="69"/>
    </row>
    <row r="7730" spans="1:1" s="68" customFormat="1" x14ac:dyDescent="0.25">
      <c r="A7730" s="69"/>
    </row>
    <row r="7731" spans="1:1" s="68" customFormat="1" x14ac:dyDescent="0.25">
      <c r="A7731" s="69"/>
    </row>
    <row r="7732" spans="1:1" s="68" customFormat="1" x14ac:dyDescent="0.25">
      <c r="A7732" s="69"/>
    </row>
    <row r="7733" spans="1:1" s="68" customFormat="1" x14ac:dyDescent="0.25">
      <c r="A7733" s="69"/>
    </row>
    <row r="7734" spans="1:1" s="68" customFormat="1" x14ac:dyDescent="0.25">
      <c r="A7734" s="69"/>
    </row>
    <row r="7735" spans="1:1" s="68" customFormat="1" x14ac:dyDescent="0.25">
      <c r="A7735" s="69"/>
    </row>
    <row r="7736" spans="1:1" s="68" customFormat="1" x14ac:dyDescent="0.25">
      <c r="A7736" s="69"/>
    </row>
    <row r="7737" spans="1:1" s="68" customFormat="1" x14ac:dyDescent="0.25">
      <c r="A7737" s="69"/>
    </row>
    <row r="7738" spans="1:1" s="68" customFormat="1" x14ac:dyDescent="0.25">
      <c r="A7738" s="69"/>
    </row>
    <row r="7739" spans="1:1" s="68" customFormat="1" x14ac:dyDescent="0.25">
      <c r="A7739" s="69"/>
    </row>
    <row r="7740" spans="1:1" s="68" customFormat="1" x14ac:dyDescent="0.25">
      <c r="A7740" s="69"/>
    </row>
    <row r="7741" spans="1:1" s="68" customFormat="1" x14ac:dyDescent="0.25">
      <c r="A7741" s="69"/>
    </row>
    <row r="7742" spans="1:1" s="68" customFormat="1" x14ac:dyDescent="0.25">
      <c r="A7742" s="69"/>
    </row>
    <row r="7743" spans="1:1" s="68" customFormat="1" x14ac:dyDescent="0.25">
      <c r="A7743" s="69"/>
    </row>
    <row r="7744" spans="1:1" s="68" customFormat="1" x14ac:dyDescent="0.25">
      <c r="A7744" s="69"/>
    </row>
    <row r="7745" spans="1:1" s="68" customFormat="1" x14ac:dyDescent="0.25">
      <c r="A7745" s="69"/>
    </row>
    <row r="7746" spans="1:1" s="68" customFormat="1" x14ac:dyDescent="0.25">
      <c r="A7746" s="69"/>
    </row>
    <row r="7747" spans="1:1" s="68" customFormat="1" x14ac:dyDescent="0.25">
      <c r="A7747" s="69"/>
    </row>
    <row r="7748" spans="1:1" s="68" customFormat="1" x14ac:dyDescent="0.25">
      <c r="A7748" s="69"/>
    </row>
    <row r="7749" spans="1:1" s="68" customFormat="1" x14ac:dyDescent="0.25">
      <c r="A7749" s="69"/>
    </row>
    <row r="7750" spans="1:1" s="68" customFormat="1" x14ac:dyDescent="0.25">
      <c r="A7750" s="69"/>
    </row>
    <row r="7751" spans="1:1" s="68" customFormat="1" x14ac:dyDescent="0.25">
      <c r="A7751" s="69"/>
    </row>
    <row r="7752" spans="1:1" s="68" customFormat="1" x14ac:dyDescent="0.25">
      <c r="A7752" s="69"/>
    </row>
    <row r="7753" spans="1:1" s="68" customFormat="1" x14ac:dyDescent="0.25">
      <c r="A7753" s="69"/>
    </row>
    <row r="7754" spans="1:1" s="68" customFormat="1" x14ac:dyDescent="0.25">
      <c r="A7754" s="69"/>
    </row>
    <row r="7755" spans="1:1" s="68" customFormat="1" x14ac:dyDescent="0.25">
      <c r="A7755" s="69"/>
    </row>
    <row r="7756" spans="1:1" s="68" customFormat="1" x14ac:dyDescent="0.25">
      <c r="A7756" s="69"/>
    </row>
    <row r="7757" spans="1:1" s="68" customFormat="1" x14ac:dyDescent="0.25">
      <c r="A7757" s="69"/>
    </row>
    <row r="7758" spans="1:1" s="68" customFormat="1" x14ac:dyDescent="0.25">
      <c r="A7758" s="69"/>
    </row>
    <row r="7759" spans="1:1" s="68" customFormat="1" x14ac:dyDescent="0.25">
      <c r="A7759" s="69"/>
    </row>
    <row r="7760" spans="1:1" s="68" customFormat="1" x14ac:dyDescent="0.25">
      <c r="A7760" s="69"/>
    </row>
    <row r="7761" spans="1:1" s="68" customFormat="1" x14ac:dyDescent="0.25">
      <c r="A7761" s="69"/>
    </row>
    <row r="7762" spans="1:1" s="68" customFormat="1" x14ac:dyDescent="0.25">
      <c r="A7762" s="69"/>
    </row>
    <row r="7763" spans="1:1" s="68" customFormat="1" x14ac:dyDescent="0.25">
      <c r="A7763" s="69"/>
    </row>
    <row r="7764" spans="1:1" s="68" customFormat="1" x14ac:dyDescent="0.25">
      <c r="A7764" s="69"/>
    </row>
    <row r="7765" spans="1:1" s="68" customFormat="1" x14ac:dyDescent="0.25">
      <c r="A7765" s="69"/>
    </row>
    <row r="7766" spans="1:1" s="68" customFormat="1" x14ac:dyDescent="0.25">
      <c r="A7766" s="69"/>
    </row>
    <row r="7767" spans="1:1" s="68" customFormat="1" x14ac:dyDescent="0.25">
      <c r="A7767" s="69"/>
    </row>
    <row r="7768" spans="1:1" s="68" customFormat="1" x14ac:dyDescent="0.25">
      <c r="A7768" s="69"/>
    </row>
    <row r="7769" spans="1:1" s="68" customFormat="1" x14ac:dyDescent="0.25">
      <c r="A7769" s="69"/>
    </row>
    <row r="7770" spans="1:1" s="68" customFormat="1" x14ac:dyDescent="0.25">
      <c r="A7770" s="69"/>
    </row>
    <row r="7771" spans="1:1" s="68" customFormat="1" x14ac:dyDescent="0.25">
      <c r="A7771" s="69"/>
    </row>
    <row r="7772" spans="1:1" s="68" customFormat="1" x14ac:dyDescent="0.25">
      <c r="A7772" s="69"/>
    </row>
    <row r="7773" spans="1:1" s="68" customFormat="1" x14ac:dyDescent="0.25">
      <c r="A7773" s="69"/>
    </row>
    <row r="7774" spans="1:1" s="68" customFormat="1" x14ac:dyDescent="0.25">
      <c r="A7774" s="69"/>
    </row>
    <row r="7775" spans="1:1" s="68" customFormat="1" x14ac:dyDescent="0.25">
      <c r="A7775" s="69"/>
    </row>
    <row r="7776" spans="1:1" s="68" customFormat="1" x14ac:dyDescent="0.25">
      <c r="A7776" s="69"/>
    </row>
    <row r="7777" spans="1:1" s="68" customFormat="1" x14ac:dyDescent="0.25">
      <c r="A7777" s="69"/>
    </row>
    <row r="7778" spans="1:1" s="68" customFormat="1" x14ac:dyDescent="0.25">
      <c r="A7778" s="69"/>
    </row>
    <row r="7779" spans="1:1" s="68" customFormat="1" x14ac:dyDescent="0.25">
      <c r="A7779" s="69"/>
    </row>
    <row r="7780" spans="1:1" s="68" customFormat="1" x14ac:dyDescent="0.25">
      <c r="A7780" s="69"/>
    </row>
    <row r="7781" spans="1:1" s="68" customFormat="1" x14ac:dyDescent="0.25">
      <c r="A7781" s="69"/>
    </row>
    <row r="7782" spans="1:1" s="68" customFormat="1" x14ac:dyDescent="0.25">
      <c r="A7782" s="69"/>
    </row>
    <row r="7783" spans="1:1" s="68" customFormat="1" x14ac:dyDescent="0.25">
      <c r="A7783" s="69"/>
    </row>
    <row r="7784" spans="1:1" s="68" customFormat="1" x14ac:dyDescent="0.25">
      <c r="A7784" s="69"/>
    </row>
    <row r="7785" spans="1:1" s="68" customFormat="1" x14ac:dyDescent="0.25">
      <c r="A7785" s="69"/>
    </row>
    <row r="7786" spans="1:1" s="68" customFormat="1" x14ac:dyDescent="0.25">
      <c r="A7786" s="69"/>
    </row>
    <row r="7787" spans="1:1" s="68" customFormat="1" x14ac:dyDescent="0.25">
      <c r="A7787" s="69"/>
    </row>
    <row r="7788" spans="1:1" s="68" customFormat="1" x14ac:dyDescent="0.25">
      <c r="A7788" s="69"/>
    </row>
    <row r="7789" spans="1:1" s="68" customFormat="1" x14ac:dyDescent="0.25">
      <c r="A7789" s="69"/>
    </row>
    <row r="7790" spans="1:1" s="68" customFormat="1" x14ac:dyDescent="0.25">
      <c r="A7790" s="69"/>
    </row>
    <row r="7791" spans="1:1" s="68" customFormat="1" x14ac:dyDescent="0.25">
      <c r="A7791" s="69"/>
    </row>
    <row r="7792" spans="1:1" s="68" customFormat="1" x14ac:dyDescent="0.25">
      <c r="A7792" s="69"/>
    </row>
    <row r="7793" spans="1:1" s="68" customFormat="1" x14ac:dyDescent="0.25">
      <c r="A7793" s="69"/>
    </row>
    <row r="7794" spans="1:1" s="68" customFormat="1" x14ac:dyDescent="0.25">
      <c r="A7794" s="69"/>
    </row>
    <row r="7795" spans="1:1" s="68" customFormat="1" x14ac:dyDescent="0.25">
      <c r="A7795" s="69"/>
    </row>
    <row r="7796" spans="1:1" s="68" customFormat="1" x14ac:dyDescent="0.25">
      <c r="A7796" s="69"/>
    </row>
    <row r="7797" spans="1:1" s="68" customFormat="1" x14ac:dyDescent="0.25">
      <c r="A7797" s="69"/>
    </row>
    <row r="7798" spans="1:1" s="68" customFormat="1" x14ac:dyDescent="0.25">
      <c r="A7798" s="69"/>
    </row>
    <row r="7799" spans="1:1" s="68" customFormat="1" x14ac:dyDescent="0.25">
      <c r="A7799" s="69"/>
    </row>
    <row r="7800" spans="1:1" s="68" customFormat="1" x14ac:dyDescent="0.25">
      <c r="A7800" s="69"/>
    </row>
    <row r="7801" spans="1:1" s="68" customFormat="1" x14ac:dyDescent="0.25">
      <c r="A7801" s="69"/>
    </row>
    <row r="7802" spans="1:1" s="68" customFormat="1" x14ac:dyDescent="0.25">
      <c r="A7802" s="69"/>
    </row>
    <row r="7803" spans="1:1" s="68" customFormat="1" x14ac:dyDescent="0.25">
      <c r="A7803" s="69"/>
    </row>
    <row r="7804" spans="1:1" s="68" customFormat="1" x14ac:dyDescent="0.25">
      <c r="A7804" s="69"/>
    </row>
    <row r="7805" spans="1:1" s="68" customFormat="1" x14ac:dyDescent="0.25">
      <c r="A7805" s="69"/>
    </row>
    <row r="7806" spans="1:1" s="68" customFormat="1" x14ac:dyDescent="0.25">
      <c r="A7806" s="69"/>
    </row>
    <row r="7807" spans="1:1" s="68" customFormat="1" x14ac:dyDescent="0.25">
      <c r="A7807" s="69"/>
    </row>
    <row r="7808" spans="1:1" s="68" customFormat="1" x14ac:dyDescent="0.25">
      <c r="A7808" s="69"/>
    </row>
    <row r="7809" spans="1:1" s="68" customFormat="1" x14ac:dyDescent="0.25">
      <c r="A7809" s="69"/>
    </row>
    <row r="7810" spans="1:1" s="68" customFormat="1" x14ac:dyDescent="0.25">
      <c r="A7810" s="69"/>
    </row>
    <row r="7811" spans="1:1" s="68" customFormat="1" x14ac:dyDescent="0.25">
      <c r="A7811" s="69"/>
    </row>
    <row r="7812" spans="1:1" s="68" customFormat="1" x14ac:dyDescent="0.25">
      <c r="A7812" s="69"/>
    </row>
    <row r="7813" spans="1:1" s="68" customFormat="1" x14ac:dyDescent="0.25">
      <c r="A7813" s="69"/>
    </row>
    <row r="7814" spans="1:1" s="68" customFormat="1" x14ac:dyDescent="0.25">
      <c r="A7814" s="69"/>
    </row>
    <row r="7815" spans="1:1" s="68" customFormat="1" x14ac:dyDescent="0.25">
      <c r="A7815" s="69"/>
    </row>
    <row r="7816" spans="1:1" s="68" customFormat="1" x14ac:dyDescent="0.25">
      <c r="A7816" s="69"/>
    </row>
    <row r="7817" spans="1:1" s="68" customFormat="1" x14ac:dyDescent="0.25">
      <c r="A7817" s="69"/>
    </row>
    <row r="7818" spans="1:1" s="68" customFormat="1" x14ac:dyDescent="0.25">
      <c r="A7818" s="69"/>
    </row>
    <row r="7819" spans="1:1" s="68" customFormat="1" x14ac:dyDescent="0.25">
      <c r="A7819" s="69"/>
    </row>
    <row r="7820" spans="1:1" s="68" customFormat="1" x14ac:dyDescent="0.25">
      <c r="A7820" s="69"/>
    </row>
    <row r="7821" spans="1:1" s="68" customFormat="1" x14ac:dyDescent="0.25">
      <c r="A7821" s="69"/>
    </row>
    <row r="7822" spans="1:1" s="68" customFormat="1" x14ac:dyDescent="0.25">
      <c r="A7822" s="69"/>
    </row>
    <row r="7823" spans="1:1" s="68" customFormat="1" x14ac:dyDescent="0.25">
      <c r="A7823" s="69"/>
    </row>
    <row r="7824" spans="1:1" s="68" customFormat="1" x14ac:dyDescent="0.25">
      <c r="A7824" s="69"/>
    </row>
    <row r="7825" spans="1:1" s="68" customFormat="1" x14ac:dyDescent="0.25">
      <c r="A7825" s="69"/>
    </row>
    <row r="7826" spans="1:1" s="68" customFormat="1" x14ac:dyDescent="0.25">
      <c r="A7826" s="69"/>
    </row>
    <row r="7827" spans="1:1" s="68" customFormat="1" x14ac:dyDescent="0.25">
      <c r="A7827" s="69"/>
    </row>
    <row r="7828" spans="1:1" s="68" customFormat="1" x14ac:dyDescent="0.25">
      <c r="A7828" s="69"/>
    </row>
    <row r="7829" spans="1:1" s="68" customFormat="1" x14ac:dyDescent="0.25">
      <c r="A7829" s="69"/>
    </row>
    <row r="7830" spans="1:1" s="68" customFormat="1" x14ac:dyDescent="0.25">
      <c r="A7830" s="69"/>
    </row>
    <row r="7831" spans="1:1" s="68" customFormat="1" x14ac:dyDescent="0.25">
      <c r="A7831" s="69"/>
    </row>
    <row r="7832" spans="1:1" s="68" customFormat="1" x14ac:dyDescent="0.25">
      <c r="A7832" s="69"/>
    </row>
    <row r="7833" spans="1:1" s="68" customFormat="1" x14ac:dyDescent="0.25">
      <c r="A7833" s="69"/>
    </row>
    <row r="7834" spans="1:1" s="68" customFormat="1" x14ac:dyDescent="0.25">
      <c r="A7834" s="69"/>
    </row>
    <row r="7835" spans="1:1" s="68" customFormat="1" x14ac:dyDescent="0.25">
      <c r="A7835" s="69"/>
    </row>
    <row r="7836" spans="1:1" s="68" customFormat="1" x14ac:dyDescent="0.25">
      <c r="A7836" s="69"/>
    </row>
    <row r="7837" spans="1:1" s="68" customFormat="1" x14ac:dyDescent="0.25">
      <c r="A7837" s="69"/>
    </row>
    <row r="7838" spans="1:1" s="68" customFormat="1" x14ac:dyDescent="0.25">
      <c r="A7838" s="69"/>
    </row>
    <row r="7839" spans="1:1" s="68" customFormat="1" x14ac:dyDescent="0.25">
      <c r="A7839" s="69"/>
    </row>
    <row r="7840" spans="1:1" s="68" customFormat="1" x14ac:dyDescent="0.25">
      <c r="A7840" s="69"/>
    </row>
    <row r="7841" spans="1:1" s="68" customFormat="1" x14ac:dyDescent="0.25">
      <c r="A7841" s="69"/>
    </row>
    <row r="7842" spans="1:1" s="68" customFormat="1" x14ac:dyDescent="0.25">
      <c r="A7842" s="69"/>
    </row>
    <row r="7843" spans="1:1" s="68" customFormat="1" x14ac:dyDescent="0.25">
      <c r="A7843" s="69"/>
    </row>
    <row r="7844" spans="1:1" s="68" customFormat="1" x14ac:dyDescent="0.25">
      <c r="A7844" s="69"/>
    </row>
    <row r="7845" spans="1:1" s="68" customFormat="1" x14ac:dyDescent="0.25">
      <c r="A7845" s="69"/>
    </row>
    <row r="7846" spans="1:1" s="68" customFormat="1" x14ac:dyDescent="0.25">
      <c r="A7846" s="69"/>
    </row>
    <row r="7847" spans="1:1" s="68" customFormat="1" x14ac:dyDescent="0.25">
      <c r="A7847" s="69"/>
    </row>
    <row r="7848" spans="1:1" s="68" customFormat="1" x14ac:dyDescent="0.25">
      <c r="A7848" s="69"/>
    </row>
    <row r="7849" spans="1:1" s="68" customFormat="1" x14ac:dyDescent="0.25">
      <c r="A7849" s="69"/>
    </row>
    <row r="7850" spans="1:1" s="68" customFormat="1" x14ac:dyDescent="0.25">
      <c r="A7850" s="69"/>
    </row>
    <row r="7851" spans="1:1" s="68" customFormat="1" x14ac:dyDescent="0.25">
      <c r="A7851" s="69"/>
    </row>
    <row r="7852" spans="1:1" s="68" customFormat="1" x14ac:dyDescent="0.25">
      <c r="A7852" s="69"/>
    </row>
    <row r="7853" spans="1:1" s="68" customFormat="1" x14ac:dyDescent="0.25">
      <c r="A7853" s="69"/>
    </row>
    <row r="7854" spans="1:1" s="68" customFormat="1" x14ac:dyDescent="0.25">
      <c r="A7854" s="69"/>
    </row>
    <row r="7855" spans="1:1" s="68" customFormat="1" x14ac:dyDescent="0.25">
      <c r="A7855" s="69"/>
    </row>
    <row r="7856" spans="1:1" s="68" customFormat="1" x14ac:dyDescent="0.25">
      <c r="A7856" s="69"/>
    </row>
    <row r="7857" spans="1:1" s="68" customFormat="1" x14ac:dyDescent="0.25">
      <c r="A7857" s="69"/>
    </row>
    <row r="7858" spans="1:1" s="68" customFormat="1" x14ac:dyDescent="0.25">
      <c r="A7858" s="69"/>
    </row>
    <row r="7859" spans="1:1" s="68" customFormat="1" x14ac:dyDescent="0.25">
      <c r="A7859" s="69"/>
    </row>
    <row r="7860" spans="1:1" s="68" customFormat="1" x14ac:dyDescent="0.25">
      <c r="A7860" s="69"/>
    </row>
    <row r="7861" spans="1:1" s="68" customFormat="1" x14ac:dyDescent="0.25">
      <c r="A7861" s="69"/>
    </row>
    <row r="7862" spans="1:1" s="68" customFormat="1" x14ac:dyDescent="0.25">
      <c r="A7862" s="69"/>
    </row>
    <row r="7863" spans="1:1" s="68" customFormat="1" x14ac:dyDescent="0.25">
      <c r="A7863" s="69"/>
    </row>
    <row r="7864" spans="1:1" s="68" customFormat="1" x14ac:dyDescent="0.25">
      <c r="A7864" s="69"/>
    </row>
    <row r="7865" spans="1:1" s="68" customFormat="1" x14ac:dyDescent="0.25">
      <c r="A7865" s="69"/>
    </row>
    <row r="7866" spans="1:1" s="68" customFormat="1" x14ac:dyDescent="0.25">
      <c r="A7866" s="69"/>
    </row>
    <row r="7867" spans="1:1" s="68" customFormat="1" x14ac:dyDescent="0.25">
      <c r="A7867" s="69"/>
    </row>
    <row r="7868" spans="1:1" s="68" customFormat="1" x14ac:dyDescent="0.25">
      <c r="A7868" s="69"/>
    </row>
    <row r="7869" spans="1:1" s="68" customFormat="1" x14ac:dyDescent="0.25">
      <c r="A7869" s="69"/>
    </row>
    <row r="7870" spans="1:1" s="68" customFormat="1" x14ac:dyDescent="0.25">
      <c r="A7870" s="69"/>
    </row>
    <row r="7871" spans="1:1" s="68" customFormat="1" x14ac:dyDescent="0.25">
      <c r="A7871" s="69"/>
    </row>
    <row r="7872" spans="1:1" s="68" customFormat="1" x14ac:dyDescent="0.25">
      <c r="A7872" s="69"/>
    </row>
    <row r="7873" spans="1:1" s="68" customFormat="1" x14ac:dyDescent="0.25">
      <c r="A7873" s="69"/>
    </row>
    <row r="7874" spans="1:1" s="68" customFormat="1" x14ac:dyDescent="0.25">
      <c r="A7874" s="69"/>
    </row>
    <row r="7875" spans="1:1" s="68" customFormat="1" x14ac:dyDescent="0.25">
      <c r="A7875" s="69"/>
    </row>
    <row r="7876" spans="1:1" s="68" customFormat="1" x14ac:dyDescent="0.25">
      <c r="A7876" s="69"/>
    </row>
    <row r="7877" spans="1:1" s="68" customFormat="1" x14ac:dyDescent="0.25">
      <c r="A7877" s="69"/>
    </row>
    <row r="7878" spans="1:1" s="68" customFormat="1" x14ac:dyDescent="0.25">
      <c r="A7878" s="69"/>
    </row>
    <row r="7879" spans="1:1" s="68" customFormat="1" x14ac:dyDescent="0.25">
      <c r="A7879" s="69"/>
    </row>
    <row r="7880" spans="1:1" s="68" customFormat="1" x14ac:dyDescent="0.25">
      <c r="A7880" s="69"/>
    </row>
    <row r="7881" spans="1:1" s="68" customFormat="1" x14ac:dyDescent="0.25">
      <c r="A7881" s="69"/>
    </row>
    <row r="7882" spans="1:1" s="68" customFormat="1" x14ac:dyDescent="0.25">
      <c r="A7882" s="69"/>
    </row>
    <row r="7883" spans="1:1" s="68" customFormat="1" x14ac:dyDescent="0.25">
      <c r="A7883" s="69"/>
    </row>
    <row r="7884" spans="1:1" s="68" customFormat="1" x14ac:dyDescent="0.25">
      <c r="A7884" s="69"/>
    </row>
    <row r="7885" spans="1:1" s="68" customFormat="1" x14ac:dyDescent="0.25">
      <c r="A7885" s="69"/>
    </row>
    <row r="7886" spans="1:1" s="68" customFormat="1" x14ac:dyDescent="0.25">
      <c r="A7886" s="69"/>
    </row>
    <row r="7887" spans="1:1" s="68" customFormat="1" x14ac:dyDescent="0.25">
      <c r="A7887" s="69"/>
    </row>
    <row r="7888" spans="1:1" s="68" customFormat="1" x14ac:dyDescent="0.25">
      <c r="A7888" s="69"/>
    </row>
    <row r="7889" spans="1:1" s="68" customFormat="1" x14ac:dyDescent="0.25">
      <c r="A7889" s="69"/>
    </row>
    <row r="7890" spans="1:1" s="68" customFormat="1" x14ac:dyDescent="0.25">
      <c r="A7890" s="69"/>
    </row>
    <row r="7891" spans="1:1" s="68" customFormat="1" x14ac:dyDescent="0.25">
      <c r="A7891" s="69"/>
    </row>
    <row r="7892" spans="1:1" s="68" customFormat="1" x14ac:dyDescent="0.25">
      <c r="A7892" s="69"/>
    </row>
    <row r="7893" spans="1:1" s="68" customFormat="1" x14ac:dyDescent="0.25">
      <c r="A7893" s="69"/>
    </row>
    <row r="7894" spans="1:1" s="68" customFormat="1" x14ac:dyDescent="0.25">
      <c r="A7894" s="69"/>
    </row>
    <row r="7895" spans="1:1" s="68" customFormat="1" x14ac:dyDescent="0.25">
      <c r="A7895" s="69"/>
    </row>
    <row r="7896" spans="1:1" s="68" customFormat="1" x14ac:dyDescent="0.25">
      <c r="A7896" s="69"/>
    </row>
    <row r="7897" spans="1:1" s="68" customFormat="1" x14ac:dyDescent="0.25">
      <c r="A7897" s="69"/>
    </row>
    <row r="7898" spans="1:1" s="68" customFormat="1" x14ac:dyDescent="0.25">
      <c r="A7898" s="69"/>
    </row>
    <row r="7899" spans="1:1" s="68" customFormat="1" x14ac:dyDescent="0.25">
      <c r="A7899" s="69"/>
    </row>
    <row r="7900" spans="1:1" s="68" customFormat="1" x14ac:dyDescent="0.25">
      <c r="A7900" s="69"/>
    </row>
    <row r="7901" spans="1:1" s="68" customFormat="1" x14ac:dyDescent="0.25">
      <c r="A7901" s="69"/>
    </row>
    <row r="7902" spans="1:1" s="68" customFormat="1" x14ac:dyDescent="0.25">
      <c r="A7902" s="69"/>
    </row>
    <row r="7903" spans="1:1" s="68" customFormat="1" x14ac:dyDescent="0.25">
      <c r="A7903" s="69"/>
    </row>
    <row r="7904" spans="1:1" s="68" customFormat="1" x14ac:dyDescent="0.25">
      <c r="A7904" s="69"/>
    </row>
    <row r="7905" spans="1:1" s="68" customFormat="1" x14ac:dyDescent="0.25">
      <c r="A7905" s="69"/>
    </row>
    <row r="7906" spans="1:1" s="68" customFormat="1" x14ac:dyDescent="0.25">
      <c r="A7906" s="69"/>
    </row>
    <row r="7907" spans="1:1" s="68" customFormat="1" x14ac:dyDescent="0.25">
      <c r="A7907" s="69"/>
    </row>
    <row r="7908" spans="1:1" s="68" customFormat="1" x14ac:dyDescent="0.25">
      <c r="A7908" s="69"/>
    </row>
    <row r="7909" spans="1:1" s="68" customFormat="1" x14ac:dyDescent="0.25">
      <c r="A7909" s="69"/>
    </row>
    <row r="7910" spans="1:1" s="68" customFormat="1" x14ac:dyDescent="0.25">
      <c r="A7910" s="69"/>
    </row>
    <row r="7911" spans="1:1" s="68" customFormat="1" x14ac:dyDescent="0.25">
      <c r="A7911" s="69"/>
    </row>
    <row r="7912" spans="1:1" s="68" customFormat="1" x14ac:dyDescent="0.25">
      <c r="A7912" s="69"/>
    </row>
    <row r="7913" spans="1:1" s="68" customFormat="1" x14ac:dyDescent="0.25">
      <c r="A7913" s="69"/>
    </row>
    <row r="7914" spans="1:1" s="68" customFormat="1" x14ac:dyDescent="0.25">
      <c r="A7914" s="69"/>
    </row>
    <row r="7915" spans="1:1" s="68" customFormat="1" x14ac:dyDescent="0.25">
      <c r="A7915" s="69"/>
    </row>
    <row r="7916" spans="1:1" s="68" customFormat="1" x14ac:dyDescent="0.25">
      <c r="A7916" s="69"/>
    </row>
    <row r="7917" spans="1:1" s="68" customFormat="1" x14ac:dyDescent="0.25">
      <c r="A7917" s="69"/>
    </row>
    <row r="7918" spans="1:1" s="68" customFormat="1" x14ac:dyDescent="0.25">
      <c r="A7918" s="69"/>
    </row>
    <row r="7919" spans="1:1" s="68" customFormat="1" x14ac:dyDescent="0.25">
      <c r="A7919" s="69"/>
    </row>
    <row r="7920" spans="1:1" s="68" customFormat="1" x14ac:dyDescent="0.25">
      <c r="A7920" s="69"/>
    </row>
    <row r="7921" spans="1:1" s="68" customFormat="1" x14ac:dyDescent="0.25">
      <c r="A7921" s="69"/>
    </row>
    <row r="7922" spans="1:1" s="68" customFormat="1" x14ac:dyDescent="0.25">
      <c r="A7922" s="69"/>
    </row>
    <row r="7923" spans="1:1" s="68" customFormat="1" x14ac:dyDescent="0.25">
      <c r="A7923" s="69"/>
    </row>
    <row r="7924" spans="1:1" s="68" customFormat="1" x14ac:dyDescent="0.25">
      <c r="A7924" s="69"/>
    </row>
    <row r="7925" spans="1:1" s="68" customFormat="1" x14ac:dyDescent="0.25">
      <c r="A7925" s="69"/>
    </row>
    <row r="7926" spans="1:1" s="68" customFormat="1" x14ac:dyDescent="0.25">
      <c r="A7926" s="69"/>
    </row>
    <row r="7927" spans="1:1" s="68" customFormat="1" x14ac:dyDescent="0.25">
      <c r="A7927" s="69"/>
    </row>
    <row r="7928" spans="1:1" s="68" customFormat="1" x14ac:dyDescent="0.25">
      <c r="A7928" s="69"/>
    </row>
    <row r="7929" spans="1:1" s="68" customFormat="1" x14ac:dyDescent="0.25">
      <c r="A7929" s="69"/>
    </row>
    <row r="7930" spans="1:1" s="68" customFormat="1" x14ac:dyDescent="0.25">
      <c r="A7930" s="69"/>
    </row>
    <row r="7931" spans="1:1" s="68" customFormat="1" x14ac:dyDescent="0.25">
      <c r="A7931" s="69"/>
    </row>
    <row r="7932" spans="1:1" s="68" customFormat="1" x14ac:dyDescent="0.25">
      <c r="A7932" s="69"/>
    </row>
    <row r="7933" spans="1:1" s="68" customFormat="1" x14ac:dyDescent="0.25">
      <c r="A7933" s="69"/>
    </row>
    <row r="7934" spans="1:1" s="68" customFormat="1" x14ac:dyDescent="0.25">
      <c r="A7934" s="69"/>
    </row>
    <row r="7935" spans="1:1" s="68" customFormat="1" x14ac:dyDescent="0.25">
      <c r="A7935" s="69"/>
    </row>
    <row r="7936" spans="1:1" s="68" customFormat="1" x14ac:dyDescent="0.25">
      <c r="A7936" s="69"/>
    </row>
    <row r="7937" spans="1:1" s="68" customFormat="1" x14ac:dyDescent="0.25">
      <c r="A7937" s="69"/>
    </row>
    <row r="7938" spans="1:1" s="68" customFormat="1" x14ac:dyDescent="0.25">
      <c r="A7938" s="69"/>
    </row>
    <row r="7939" spans="1:1" s="68" customFormat="1" x14ac:dyDescent="0.25">
      <c r="A7939" s="69"/>
    </row>
    <row r="7940" spans="1:1" s="68" customFormat="1" x14ac:dyDescent="0.25">
      <c r="A7940" s="69"/>
    </row>
    <row r="7941" spans="1:1" s="68" customFormat="1" x14ac:dyDescent="0.25">
      <c r="A7941" s="69"/>
    </row>
    <row r="7942" spans="1:1" s="68" customFormat="1" x14ac:dyDescent="0.25">
      <c r="A7942" s="69"/>
    </row>
    <row r="7943" spans="1:1" s="68" customFormat="1" x14ac:dyDescent="0.25">
      <c r="A7943" s="69"/>
    </row>
    <row r="7944" spans="1:1" s="68" customFormat="1" x14ac:dyDescent="0.25">
      <c r="A7944" s="69"/>
    </row>
    <row r="7945" spans="1:1" s="68" customFormat="1" x14ac:dyDescent="0.25">
      <c r="A7945" s="69"/>
    </row>
    <row r="7946" spans="1:1" s="68" customFormat="1" x14ac:dyDescent="0.25">
      <c r="A7946" s="69"/>
    </row>
    <row r="7947" spans="1:1" s="68" customFormat="1" x14ac:dyDescent="0.25">
      <c r="A7947" s="69"/>
    </row>
    <row r="7948" spans="1:1" s="68" customFormat="1" x14ac:dyDescent="0.25">
      <c r="A7948" s="69"/>
    </row>
    <row r="7949" spans="1:1" s="68" customFormat="1" x14ac:dyDescent="0.25">
      <c r="A7949" s="69"/>
    </row>
    <row r="7950" spans="1:1" s="68" customFormat="1" x14ac:dyDescent="0.25">
      <c r="A7950" s="69"/>
    </row>
    <row r="7951" spans="1:1" s="68" customFormat="1" x14ac:dyDescent="0.25">
      <c r="A7951" s="69"/>
    </row>
    <row r="7952" spans="1:1" s="68" customFormat="1" x14ac:dyDescent="0.25">
      <c r="A7952" s="69"/>
    </row>
    <row r="7953" spans="1:1" s="68" customFormat="1" x14ac:dyDescent="0.25">
      <c r="A7953" s="69"/>
    </row>
    <row r="7954" spans="1:1" s="68" customFormat="1" x14ac:dyDescent="0.25">
      <c r="A7954" s="69"/>
    </row>
    <row r="7955" spans="1:1" s="68" customFormat="1" x14ac:dyDescent="0.25">
      <c r="A7955" s="69"/>
    </row>
    <row r="7956" spans="1:1" s="68" customFormat="1" x14ac:dyDescent="0.25">
      <c r="A7956" s="69"/>
    </row>
    <row r="7957" spans="1:1" s="68" customFormat="1" x14ac:dyDescent="0.25">
      <c r="A7957" s="69"/>
    </row>
    <row r="7958" spans="1:1" s="68" customFormat="1" x14ac:dyDescent="0.25">
      <c r="A7958" s="69"/>
    </row>
    <row r="7959" spans="1:1" s="68" customFormat="1" x14ac:dyDescent="0.25">
      <c r="A7959" s="69"/>
    </row>
    <row r="7960" spans="1:1" s="68" customFormat="1" x14ac:dyDescent="0.25">
      <c r="A7960" s="69"/>
    </row>
    <row r="7961" spans="1:1" s="68" customFormat="1" x14ac:dyDescent="0.25">
      <c r="A7961" s="69"/>
    </row>
    <row r="7962" spans="1:1" s="68" customFormat="1" x14ac:dyDescent="0.25">
      <c r="A7962" s="69"/>
    </row>
    <row r="7963" spans="1:1" s="68" customFormat="1" x14ac:dyDescent="0.25">
      <c r="A7963" s="69"/>
    </row>
    <row r="7964" spans="1:1" s="68" customFormat="1" x14ac:dyDescent="0.25">
      <c r="A7964" s="69"/>
    </row>
    <row r="7965" spans="1:1" s="68" customFormat="1" x14ac:dyDescent="0.25">
      <c r="A7965" s="69"/>
    </row>
    <row r="7966" spans="1:1" s="68" customFormat="1" x14ac:dyDescent="0.25">
      <c r="A7966" s="69"/>
    </row>
    <row r="7967" spans="1:1" s="68" customFormat="1" x14ac:dyDescent="0.25">
      <c r="A7967" s="69"/>
    </row>
    <row r="7968" spans="1:1" s="68" customFormat="1" x14ac:dyDescent="0.25">
      <c r="A7968" s="69"/>
    </row>
    <row r="7969" spans="1:1" s="68" customFormat="1" x14ac:dyDescent="0.25">
      <c r="A7969" s="69"/>
    </row>
    <row r="7970" spans="1:1" s="68" customFormat="1" x14ac:dyDescent="0.25">
      <c r="A7970" s="69"/>
    </row>
    <row r="7971" spans="1:1" s="68" customFormat="1" x14ac:dyDescent="0.25">
      <c r="A7971" s="69"/>
    </row>
    <row r="7972" spans="1:1" s="68" customFormat="1" x14ac:dyDescent="0.25">
      <c r="A7972" s="69"/>
    </row>
    <row r="7973" spans="1:1" s="68" customFormat="1" x14ac:dyDescent="0.25">
      <c r="A7973" s="69"/>
    </row>
    <row r="7974" spans="1:1" s="68" customFormat="1" x14ac:dyDescent="0.25">
      <c r="A7974" s="69"/>
    </row>
    <row r="7975" spans="1:1" s="68" customFormat="1" x14ac:dyDescent="0.25">
      <c r="A7975" s="69"/>
    </row>
    <row r="7976" spans="1:1" s="68" customFormat="1" x14ac:dyDescent="0.25">
      <c r="A7976" s="69"/>
    </row>
    <row r="7977" spans="1:1" s="68" customFormat="1" x14ac:dyDescent="0.25">
      <c r="A7977" s="69"/>
    </row>
    <row r="7978" spans="1:1" s="68" customFormat="1" x14ac:dyDescent="0.25">
      <c r="A7978" s="69"/>
    </row>
    <row r="7979" spans="1:1" s="68" customFormat="1" x14ac:dyDescent="0.25">
      <c r="A7979" s="69"/>
    </row>
    <row r="7980" spans="1:1" s="68" customFormat="1" x14ac:dyDescent="0.25">
      <c r="A7980" s="69"/>
    </row>
    <row r="7981" spans="1:1" s="68" customFormat="1" x14ac:dyDescent="0.25">
      <c r="A7981" s="69"/>
    </row>
    <row r="7982" spans="1:1" s="68" customFormat="1" x14ac:dyDescent="0.25">
      <c r="A7982" s="69"/>
    </row>
    <row r="7983" spans="1:1" s="68" customFormat="1" x14ac:dyDescent="0.25">
      <c r="A7983" s="69"/>
    </row>
    <row r="7984" spans="1:1" s="68" customFormat="1" x14ac:dyDescent="0.25">
      <c r="A7984" s="69"/>
    </row>
    <row r="7985" spans="1:1" s="68" customFormat="1" x14ac:dyDescent="0.25">
      <c r="A7985" s="69"/>
    </row>
    <row r="7986" spans="1:1" s="68" customFormat="1" x14ac:dyDescent="0.25">
      <c r="A7986" s="69"/>
    </row>
    <row r="7987" spans="1:1" s="68" customFormat="1" x14ac:dyDescent="0.25">
      <c r="A7987" s="69"/>
    </row>
    <row r="7988" spans="1:1" s="68" customFormat="1" x14ac:dyDescent="0.25">
      <c r="A7988" s="69"/>
    </row>
    <row r="7989" spans="1:1" s="68" customFormat="1" x14ac:dyDescent="0.25">
      <c r="A7989" s="69"/>
    </row>
    <row r="7990" spans="1:1" s="68" customFormat="1" x14ac:dyDescent="0.25">
      <c r="A7990" s="69"/>
    </row>
    <row r="7991" spans="1:1" s="68" customFormat="1" x14ac:dyDescent="0.25">
      <c r="A7991" s="69"/>
    </row>
    <row r="7992" spans="1:1" s="68" customFormat="1" x14ac:dyDescent="0.25">
      <c r="A7992" s="69"/>
    </row>
    <row r="7993" spans="1:1" s="68" customFormat="1" x14ac:dyDescent="0.25">
      <c r="A7993" s="69"/>
    </row>
    <row r="7994" spans="1:1" s="68" customFormat="1" x14ac:dyDescent="0.25">
      <c r="A7994" s="69"/>
    </row>
    <row r="7995" spans="1:1" s="68" customFormat="1" x14ac:dyDescent="0.25">
      <c r="A7995" s="69"/>
    </row>
    <row r="7996" spans="1:1" s="68" customFormat="1" x14ac:dyDescent="0.25">
      <c r="A7996" s="69"/>
    </row>
    <row r="7997" spans="1:1" s="68" customFormat="1" x14ac:dyDescent="0.25">
      <c r="A7997" s="69"/>
    </row>
    <row r="7998" spans="1:1" s="68" customFormat="1" x14ac:dyDescent="0.25">
      <c r="A7998" s="69"/>
    </row>
    <row r="7999" spans="1:1" s="68" customFormat="1" x14ac:dyDescent="0.25">
      <c r="A7999" s="69"/>
    </row>
    <row r="8000" spans="1:1" s="68" customFormat="1" x14ac:dyDescent="0.25">
      <c r="A8000" s="69"/>
    </row>
    <row r="8001" spans="1:1" s="68" customFormat="1" x14ac:dyDescent="0.25">
      <c r="A8001" s="69"/>
    </row>
    <row r="8002" spans="1:1" s="68" customFormat="1" x14ac:dyDescent="0.25">
      <c r="A8002" s="69"/>
    </row>
    <row r="8003" spans="1:1" s="68" customFormat="1" x14ac:dyDescent="0.25">
      <c r="A8003" s="69"/>
    </row>
    <row r="8004" spans="1:1" s="68" customFormat="1" x14ac:dyDescent="0.25">
      <c r="A8004" s="69"/>
    </row>
    <row r="8005" spans="1:1" s="68" customFormat="1" x14ac:dyDescent="0.25">
      <c r="A8005" s="69"/>
    </row>
    <row r="8006" spans="1:1" s="68" customFormat="1" x14ac:dyDescent="0.25">
      <c r="A8006" s="69"/>
    </row>
    <row r="8007" spans="1:1" s="68" customFormat="1" x14ac:dyDescent="0.25">
      <c r="A8007" s="69"/>
    </row>
    <row r="8008" spans="1:1" s="68" customFormat="1" x14ac:dyDescent="0.25">
      <c r="A8008" s="69"/>
    </row>
    <row r="8009" spans="1:1" s="68" customFormat="1" x14ac:dyDescent="0.25">
      <c r="A8009" s="69"/>
    </row>
    <row r="8010" spans="1:1" s="68" customFormat="1" x14ac:dyDescent="0.25">
      <c r="A8010" s="69"/>
    </row>
    <row r="8011" spans="1:1" s="68" customFormat="1" x14ac:dyDescent="0.25">
      <c r="A8011" s="69"/>
    </row>
    <row r="8012" spans="1:1" s="68" customFormat="1" x14ac:dyDescent="0.25">
      <c r="A8012" s="69"/>
    </row>
    <row r="8013" spans="1:1" s="68" customFormat="1" x14ac:dyDescent="0.25">
      <c r="A8013" s="69"/>
    </row>
    <row r="8014" spans="1:1" s="68" customFormat="1" x14ac:dyDescent="0.25">
      <c r="A8014" s="69"/>
    </row>
    <row r="8015" spans="1:1" s="68" customFormat="1" x14ac:dyDescent="0.25">
      <c r="A8015" s="69"/>
    </row>
    <row r="8016" spans="1:1" s="68" customFormat="1" x14ac:dyDescent="0.25">
      <c r="A8016" s="69"/>
    </row>
    <row r="8017" spans="1:1" s="68" customFormat="1" x14ac:dyDescent="0.25">
      <c r="A8017" s="69"/>
    </row>
    <row r="8018" spans="1:1" s="68" customFormat="1" x14ac:dyDescent="0.25">
      <c r="A8018" s="69"/>
    </row>
    <row r="8019" spans="1:1" s="68" customFormat="1" x14ac:dyDescent="0.25">
      <c r="A8019" s="69"/>
    </row>
    <row r="8020" spans="1:1" s="68" customFormat="1" x14ac:dyDescent="0.25">
      <c r="A8020" s="69"/>
    </row>
    <row r="8021" spans="1:1" s="68" customFormat="1" x14ac:dyDescent="0.25">
      <c r="A8021" s="69"/>
    </row>
    <row r="8022" spans="1:1" s="68" customFormat="1" x14ac:dyDescent="0.25">
      <c r="A8022" s="69"/>
    </row>
    <row r="8023" spans="1:1" s="68" customFormat="1" x14ac:dyDescent="0.25">
      <c r="A8023" s="69"/>
    </row>
    <row r="8024" spans="1:1" s="68" customFormat="1" x14ac:dyDescent="0.25">
      <c r="A8024" s="69"/>
    </row>
    <row r="8025" spans="1:1" s="68" customFormat="1" x14ac:dyDescent="0.25">
      <c r="A8025" s="69"/>
    </row>
    <row r="8026" spans="1:1" s="68" customFormat="1" x14ac:dyDescent="0.25">
      <c r="A8026" s="69"/>
    </row>
    <row r="8027" spans="1:1" s="68" customFormat="1" x14ac:dyDescent="0.25">
      <c r="A8027" s="69"/>
    </row>
    <row r="8028" spans="1:1" s="68" customFormat="1" x14ac:dyDescent="0.25">
      <c r="A8028" s="69"/>
    </row>
    <row r="8029" spans="1:1" s="68" customFormat="1" x14ac:dyDescent="0.25">
      <c r="A8029" s="69"/>
    </row>
    <row r="8030" spans="1:1" s="68" customFormat="1" x14ac:dyDescent="0.25">
      <c r="A8030" s="69"/>
    </row>
    <row r="8031" spans="1:1" s="68" customFormat="1" x14ac:dyDescent="0.25">
      <c r="A8031" s="69"/>
    </row>
    <row r="8032" spans="1:1" s="68" customFormat="1" x14ac:dyDescent="0.25">
      <c r="A8032" s="69"/>
    </row>
    <row r="8033" spans="1:1" s="68" customFormat="1" x14ac:dyDescent="0.25">
      <c r="A8033" s="69"/>
    </row>
    <row r="8034" spans="1:1" s="68" customFormat="1" x14ac:dyDescent="0.25">
      <c r="A8034" s="69"/>
    </row>
    <row r="8035" spans="1:1" s="68" customFormat="1" x14ac:dyDescent="0.25">
      <c r="A8035" s="69"/>
    </row>
    <row r="8036" spans="1:1" s="68" customFormat="1" x14ac:dyDescent="0.25">
      <c r="A8036" s="69"/>
    </row>
    <row r="8037" spans="1:1" s="68" customFormat="1" x14ac:dyDescent="0.25">
      <c r="A8037" s="69"/>
    </row>
    <row r="8038" spans="1:1" s="68" customFormat="1" x14ac:dyDescent="0.25">
      <c r="A8038" s="69"/>
    </row>
    <row r="8039" spans="1:1" s="68" customFormat="1" x14ac:dyDescent="0.25">
      <c r="A8039" s="69"/>
    </row>
    <row r="8040" spans="1:1" s="68" customFormat="1" x14ac:dyDescent="0.25">
      <c r="A8040" s="69"/>
    </row>
    <row r="8041" spans="1:1" s="68" customFormat="1" x14ac:dyDescent="0.25">
      <c r="A8041" s="69"/>
    </row>
    <row r="8042" spans="1:1" s="68" customFormat="1" x14ac:dyDescent="0.25">
      <c r="A8042" s="69"/>
    </row>
    <row r="8043" spans="1:1" s="68" customFormat="1" x14ac:dyDescent="0.25">
      <c r="A8043" s="69"/>
    </row>
    <row r="8044" spans="1:1" s="68" customFormat="1" x14ac:dyDescent="0.25">
      <c r="A8044" s="69"/>
    </row>
    <row r="8045" spans="1:1" s="68" customFormat="1" x14ac:dyDescent="0.25">
      <c r="A8045" s="69"/>
    </row>
    <row r="8046" spans="1:1" s="68" customFormat="1" x14ac:dyDescent="0.25">
      <c r="A8046" s="69"/>
    </row>
    <row r="8047" spans="1:1" s="68" customFormat="1" x14ac:dyDescent="0.25">
      <c r="A8047" s="69"/>
    </row>
    <row r="8048" spans="1:1" s="68" customFormat="1" x14ac:dyDescent="0.25">
      <c r="A8048" s="69"/>
    </row>
    <row r="8049" spans="1:1" s="68" customFormat="1" x14ac:dyDescent="0.25">
      <c r="A8049" s="69"/>
    </row>
    <row r="8050" spans="1:1" s="68" customFormat="1" x14ac:dyDescent="0.25">
      <c r="A8050" s="69"/>
    </row>
    <row r="8051" spans="1:1" s="68" customFormat="1" x14ac:dyDescent="0.25">
      <c r="A8051" s="69"/>
    </row>
    <row r="8052" spans="1:1" s="68" customFormat="1" x14ac:dyDescent="0.25">
      <c r="A8052" s="69"/>
    </row>
    <row r="8053" spans="1:1" s="68" customFormat="1" x14ac:dyDescent="0.25">
      <c r="A8053" s="69"/>
    </row>
    <row r="8054" spans="1:1" s="68" customFormat="1" x14ac:dyDescent="0.25">
      <c r="A8054" s="69"/>
    </row>
    <row r="8055" spans="1:1" s="68" customFormat="1" x14ac:dyDescent="0.25">
      <c r="A8055" s="69"/>
    </row>
    <row r="8056" spans="1:1" s="68" customFormat="1" x14ac:dyDescent="0.25">
      <c r="A8056" s="69"/>
    </row>
    <row r="8057" spans="1:1" s="68" customFormat="1" x14ac:dyDescent="0.25">
      <c r="A8057" s="69"/>
    </row>
    <row r="8058" spans="1:1" s="68" customFormat="1" x14ac:dyDescent="0.25">
      <c r="A8058" s="69"/>
    </row>
    <row r="8059" spans="1:1" s="68" customFormat="1" x14ac:dyDescent="0.25">
      <c r="A8059" s="69"/>
    </row>
    <row r="8060" spans="1:1" s="68" customFormat="1" x14ac:dyDescent="0.25">
      <c r="A8060" s="69"/>
    </row>
    <row r="8061" spans="1:1" s="68" customFormat="1" x14ac:dyDescent="0.25">
      <c r="A8061" s="69"/>
    </row>
    <row r="8062" spans="1:1" s="68" customFormat="1" x14ac:dyDescent="0.25">
      <c r="A8062" s="69"/>
    </row>
    <row r="8063" spans="1:1" s="68" customFormat="1" x14ac:dyDescent="0.25">
      <c r="A8063" s="69"/>
    </row>
    <row r="8064" spans="1:1" s="68" customFormat="1" x14ac:dyDescent="0.25">
      <c r="A8064" s="69"/>
    </row>
    <row r="8065" spans="1:1" s="68" customFormat="1" x14ac:dyDescent="0.25">
      <c r="A8065" s="69"/>
    </row>
    <row r="8066" spans="1:1" s="68" customFormat="1" x14ac:dyDescent="0.25">
      <c r="A8066" s="69"/>
    </row>
    <row r="8067" spans="1:1" s="68" customFormat="1" x14ac:dyDescent="0.25">
      <c r="A8067" s="69"/>
    </row>
    <row r="8068" spans="1:1" s="68" customFormat="1" x14ac:dyDescent="0.25">
      <c r="A8068" s="69"/>
    </row>
    <row r="8069" spans="1:1" s="68" customFormat="1" x14ac:dyDescent="0.25">
      <c r="A8069" s="69"/>
    </row>
    <row r="8070" spans="1:1" s="68" customFormat="1" x14ac:dyDescent="0.25">
      <c r="A8070" s="69"/>
    </row>
    <row r="8071" spans="1:1" s="68" customFormat="1" x14ac:dyDescent="0.25">
      <c r="A8071" s="69"/>
    </row>
    <row r="8072" spans="1:1" s="68" customFormat="1" x14ac:dyDescent="0.25">
      <c r="A8072" s="69"/>
    </row>
    <row r="8073" spans="1:1" s="68" customFormat="1" x14ac:dyDescent="0.25">
      <c r="A8073" s="69"/>
    </row>
    <row r="8074" spans="1:1" s="68" customFormat="1" x14ac:dyDescent="0.25">
      <c r="A8074" s="69"/>
    </row>
    <row r="8075" spans="1:1" s="68" customFormat="1" x14ac:dyDescent="0.25">
      <c r="A8075" s="69"/>
    </row>
    <row r="8076" spans="1:1" s="68" customFormat="1" x14ac:dyDescent="0.25">
      <c r="A8076" s="69"/>
    </row>
    <row r="8077" spans="1:1" s="68" customFormat="1" x14ac:dyDescent="0.25">
      <c r="A8077" s="69"/>
    </row>
    <row r="8078" spans="1:1" s="68" customFormat="1" x14ac:dyDescent="0.25">
      <c r="A8078" s="69"/>
    </row>
    <row r="8079" spans="1:1" s="68" customFormat="1" x14ac:dyDescent="0.25">
      <c r="A8079" s="69"/>
    </row>
    <row r="8080" spans="1:1" s="68" customFormat="1" x14ac:dyDescent="0.25">
      <c r="A8080" s="69"/>
    </row>
    <row r="8081" spans="1:1" s="68" customFormat="1" x14ac:dyDescent="0.25">
      <c r="A8081" s="69"/>
    </row>
    <row r="8082" spans="1:1" s="68" customFormat="1" x14ac:dyDescent="0.25">
      <c r="A8082" s="69"/>
    </row>
    <row r="8083" spans="1:1" s="68" customFormat="1" x14ac:dyDescent="0.25">
      <c r="A8083" s="69"/>
    </row>
    <row r="8084" spans="1:1" s="68" customFormat="1" x14ac:dyDescent="0.25">
      <c r="A8084" s="69"/>
    </row>
    <row r="8085" spans="1:1" s="68" customFormat="1" x14ac:dyDescent="0.25">
      <c r="A8085" s="69"/>
    </row>
    <row r="8086" spans="1:1" s="68" customFormat="1" x14ac:dyDescent="0.25">
      <c r="A8086" s="69"/>
    </row>
    <row r="8087" spans="1:1" s="68" customFormat="1" x14ac:dyDescent="0.25">
      <c r="A8087" s="69"/>
    </row>
    <row r="8088" spans="1:1" s="68" customFormat="1" x14ac:dyDescent="0.25">
      <c r="A8088" s="69"/>
    </row>
    <row r="8089" spans="1:1" s="68" customFormat="1" x14ac:dyDescent="0.25">
      <c r="A8089" s="69"/>
    </row>
    <row r="8090" spans="1:1" s="68" customFormat="1" x14ac:dyDescent="0.25">
      <c r="A8090" s="69"/>
    </row>
    <row r="8091" spans="1:1" s="68" customFormat="1" x14ac:dyDescent="0.25">
      <c r="A8091" s="69"/>
    </row>
    <row r="8092" spans="1:1" s="68" customFormat="1" x14ac:dyDescent="0.25">
      <c r="A8092" s="69"/>
    </row>
    <row r="8093" spans="1:1" s="68" customFormat="1" x14ac:dyDescent="0.25">
      <c r="A8093" s="69"/>
    </row>
    <row r="8094" spans="1:1" s="68" customFormat="1" x14ac:dyDescent="0.25">
      <c r="A8094" s="69"/>
    </row>
    <row r="8095" spans="1:1" s="68" customFormat="1" x14ac:dyDescent="0.25">
      <c r="A8095" s="69"/>
    </row>
    <row r="8096" spans="1:1" s="68" customFormat="1" x14ac:dyDescent="0.25">
      <c r="A8096" s="69"/>
    </row>
    <row r="8097" spans="1:1" s="68" customFormat="1" x14ac:dyDescent="0.25">
      <c r="A8097" s="69"/>
    </row>
    <row r="8098" spans="1:1" s="68" customFormat="1" x14ac:dyDescent="0.25">
      <c r="A8098" s="69"/>
    </row>
    <row r="8099" spans="1:1" s="68" customFormat="1" x14ac:dyDescent="0.25">
      <c r="A8099" s="69"/>
    </row>
    <row r="8100" spans="1:1" s="68" customFormat="1" x14ac:dyDescent="0.25">
      <c r="A8100" s="69"/>
    </row>
    <row r="8101" spans="1:1" s="68" customFormat="1" x14ac:dyDescent="0.25">
      <c r="A8101" s="69"/>
    </row>
    <row r="8102" spans="1:1" s="68" customFormat="1" x14ac:dyDescent="0.25">
      <c r="A8102" s="69"/>
    </row>
    <row r="8103" spans="1:1" s="68" customFormat="1" x14ac:dyDescent="0.25">
      <c r="A8103" s="69"/>
    </row>
    <row r="8104" spans="1:1" s="68" customFormat="1" x14ac:dyDescent="0.25">
      <c r="A8104" s="69"/>
    </row>
    <row r="8105" spans="1:1" s="68" customFormat="1" x14ac:dyDescent="0.25">
      <c r="A8105" s="69"/>
    </row>
    <row r="8106" spans="1:1" s="68" customFormat="1" x14ac:dyDescent="0.25">
      <c r="A8106" s="69"/>
    </row>
    <row r="8107" spans="1:1" s="68" customFormat="1" x14ac:dyDescent="0.25">
      <c r="A8107" s="69"/>
    </row>
    <row r="8108" spans="1:1" s="68" customFormat="1" x14ac:dyDescent="0.25">
      <c r="A8108" s="69"/>
    </row>
    <row r="8109" spans="1:1" s="68" customFormat="1" x14ac:dyDescent="0.25">
      <c r="A8109" s="69"/>
    </row>
    <row r="8110" spans="1:1" s="68" customFormat="1" x14ac:dyDescent="0.25">
      <c r="A8110" s="69"/>
    </row>
    <row r="8111" spans="1:1" s="68" customFormat="1" x14ac:dyDescent="0.25">
      <c r="A8111" s="69"/>
    </row>
    <row r="8112" spans="1:1" s="68" customFormat="1" x14ac:dyDescent="0.25">
      <c r="A8112" s="69"/>
    </row>
    <row r="8113" spans="1:1" s="68" customFormat="1" x14ac:dyDescent="0.25">
      <c r="A8113" s="69"/>
    </row>
    <row r="8114" spans="1:1" s="68" customFormat="1" x14ac:dyDescent="0.25">
      <c r="A8114" s="69"/>
    </row>
    <row r="8115" spans="1:1" s="68" customFormat="1" x14ac:dyDescent="0.25">
      <c r="A8115" s="69"/>
    </row>
    <row r="8116" spans="1:1" s="68" customFormat="1" x14ac:dyDescent="0.25">
      <c r="A8116" s="69"/>
    </row>
    <row r="8117" spans="1:1" s="68" customFormat="1" x14ac:dyDescent="0.25">
      <c r="A8117" s="69"/>
    </row>
    <row r="8118" spans="1:1" s="68" customFormat="1" x14ac:dyDescent="0.25">
      <c r="A8118" s="69"/>
    </row>
    <row r="8119" spans="1:1" s="68" customFormat="1" x14ac:dyDescent="0.25">
      <c r="A8119" s="69"/>
    </row>
    <row r="8120" spans="1:1" s="68" customFormat="1" x14ac:dyDescent="0.25">
      <c r="A8120" s="69"/>
    </row>
    <row r="8121" spans="1:1" s="68" customFormat="1" x14ac:dyDescent="0.25">
      <c r="A8121" s="69"/>
    </row>
    <row r="8122" spans="1:1" s="68" customFormat="1" x14ac:dyDescent="0.25">
      <c r="A8122" s="69"/>
    </row>
    <row r="8123" spans="1:1" s="68" customFormat="1" x14ac:dyDescent="0.25">
      <c r="A8123" s="69"/>
    </row>
    <row r="8124" spans="1:1" s="68" customFormat="1" x14ac:dyDescent="0.25">
      <c r="A8124" s="69"/>
    </row>
    <row r="8125" spans="1:1" s="68" customFormat="1" x14ac:dyDescent="0.25">
      <c r="A8125" s="69"/>
    </row>
    <row r="8126" spans="1:1" s="68" customFormat="1" x14ac:dyDescent="0.25">
      <c r="A8126" s="69"/>
    </row>
    <row r="8127" spans="1:1" s="68" customFormat="1" x14ac:dyDescent="0.25">
      <c r="A8127" s="69"/>
    </row>
    <row r="8128" spans="1:1" s="68" customFormat="1" x14ac:dyDescent="0.25">
      <c r="A8128" s="69"/>
    </row>
    <row r="8129" spans="1:1" s="68" customFormat="1" x14ac:dyDescent="0.25">
      <c r="A8129" s="69"/>
    </row>
    <row r="8130" spans="1:1" s="68" customFormat="1" x14ac:dyDescent="0.25">
      <c r="A8130" s="69"/>
    </row>
    <row r="8131" spans="1:1" s="68" customFormat="1" x14ac:dyDescent="0.25">
      <c r="A8131" s="69"/>
    </row>
    <row r="8132" spans="1:1" s="68" customFormat="1" x14ac:dyDescent="0.25">
      <c r="A8132" s="69"/>
    </row>
    <row r="8133" spans="1:1" s="68" customFormat="1" x14ac:dyDescent="0.25">
      <c r="A8133" s="69"/>
    </row>
    <row r="8134" spans="1:1" s="68" customFormat="1" x14ac:dyDescent="0.25">
      <c r="A8134" s="69"/>
    </row>
    <row r="8135" spans="1:1" s="68" customFormat="1" x14ac:dyDescent="0.25">
      <c r="A8135" s="69"/>
    </row>
    <row r="8136" spans="1:1" s="68" customFormat="1" x14ac:dyDescent="0.25">
      <c r="A8136" s="69"/>
    </row>
    <row r="8137" spans="1:1" s="68" customFormat="1" x14ac:dyDescent="0.25">
      <c r="A8137" s="69"/>
    </row>
    <row r="8138" spans="1:1" s="68" customFormat="1" x14ac:dyDescent="0.25">
      <c r="A8138" s="69"/>
    </row>
    <row r="8139" spans="1:1" s="68" customFormat="1" x14ac:dyDescent="0.25">
      <c r="A8139" s="69"/>
    </row>
    <row r="8140" spans="1:1" s="68" customFormat="1" x14ac:dyDescent="0.25">
      <c r="A8140" s="69"/>
    </row>
    <row r="8141" spans="1:1" s="68" customFormat="1" x14ac:dyDescent="0.25">
      <c r="A8141" s="69"/>
    </row>
    <row r="8142" spans="1:1" s="68" customFormat="1" x14ac:dyDescent="0.25">
      <c r="A8142" s="69"/>
    </row>
    <row r="8143" spans="1:1" s="68" customFormat="1" x14ac:dyDescent="0.25">
      <c r="A8143" s="69"/>
    </row>
    <row r="8144" spans="1:1" s="68" customFormat="1" x14ac:dyDescent="0.25">
      <c r="A8144" s="69"/>
    </row>
    <row r="8145" spans="1:1" s="68" customFormat="1" x14ac:dyDescent="0.25">
      <c r="A8145" s="69"/>
    </row>
    <row r="8146" spans="1:1" s="68" customFormat="1" x14ac:dyDescent="0.25">
      <c r="A8146" s="69"/>
    </row>
    <row r="8147" spans="1:1" s="68" customFormat="1" x14ac:dyDescent="0.25">
      <c r="A8147" s="69"/>
    </row>
    <row r="8148" spans="1:1" s="68" customFormat="1" x14ac:dyDescent="0.25">
      <c r="A8148" s="69"/>
    </row>
    <row r="8149" spans="1:1" s="68" customFormat="1" x14ac:dyDescent="0.25">
      <c r="A8149" s="69"/>
    </row>
    <row r="8150" spans="1:1" s="68" customFormat="1" x14ac:dyDescent="0.25">
      <c r="A8150" s="69"/>
    </row>
    <row r="8151" spans="1:1" s="68" customFormat="1" x14ac:dyDescent="0.25">
      <c r="A8151" s="69"/>
    </row>
    <row r="8152" spans="1:1" s="68" customFormat="1" x14ac:dyDescent="0.25">
      <c r="A8152" s="69"/>
    </row>
    <row r="8153" spans="1:1" s="68" customFormat="1" x14ac:dyDescent="0.25">
      <c r="A8153" s="69"/>
    </row>
    <row r="8154" spans="1:1" s="68" customFormat="1" x14ac:dyDescent="0.25">
      <c r="A8154" s="69"/>
    </row>
    <row r="8155" spans="1:1" s="68" customFormat="1" x14ac:dyDescent="0.25">
      <c r="A8155" s="69"/>
    </row>
    <row r="8156" spans="1:1" s="68" customFormat="1" x14ac:dyDescent="0.25">
      <c r="A8156" s="69"/>
    </row>
    <row r="8157" spans="1:1" s="68" customFormat="1" x14ac:dyDescent="0.25">
      <c r="A8157" s="69"/>
    </row>
    <row r="8158" spans="1:1" s="68" customFormat="1" x14ac:dyDescent="0.25">
      <c r="A8158" s="69"/>
    </row>
    <row r="8159" spans="1:1" s="68" customFormat="1" x14ac:dyDescent="0.25">
      <c r="A8159" s="69"/>
    </row>
    <row r="8160" spans="1:1" s="68" customFormat="1" x14ac:dyDescent="0.25">
      <c r="A8160" s="69"/>
    </row>
    <row r="8161" spans="1:1" s="68" customFormat="1" x14ac:dyDescent="0.25">
      <c r="A8161" s="69"/>
    </row>
    <row r="8162" spans="1:1" s="68" customFormat="1" x14ac:dyDescent="0.25">
      <c r="A8162" s="69"/>
    </row>
    <row r="8163" spans="1:1" s="68" customFormat="1" x14ac:dyDescent="0.25">
      <c r="A8163" s="69"/>
    </row>
    <row r="8164" spans="1:1" s="68" customFormat="1" x14ac:dyDescent="0.25">
      <c r="A8164" s="69"/>
    </row>
    <row r="8165" spans="1:1" s="68" customFormat="1" x14ac:dyDescent="0.25">
      <c r="A8165" s="69"/>
    </row>
    <row r="8166" spans="1:1" s="68" customFormat="1" x14ac:dyDescent="0.25">
      <c r="A8166" s="69"/>
    </row>
    <row r="8167" spans="1:1" s="68" customFormat="1" x14ac:dyDescent="0.25">
      <c r="A8167" s="69"/>
    </row>
    <row r="8168" spans="1:1" s="68" customFormat="1" x14ac:dyDescent="0.25">
      <c r="A8168" s="69"/>
    </row>
    <row r="8169" spans="1:1" s="68" customFormat="1" x14ac:dyDescent="0.25">
      <c r="A8169" s="69"/>
    </row>
    <row r="8170" spans="1:1" s="68" customFormat="1" x14ac:dyDescent="0.25">
      <c r="A8170" s="69"/>
    </row>
    <row r="8171" spans="1:1" s="68" customFormat="1" x14ac:dyDescent="0.25">
      <c r="A8171" s="69"/>
    </row>
    <row r="8172" spans="1:1" s="68" customFormat="1" x14ac:dyDescent="0.25">
      <c r="A8172" s="69"/>
    </row>
    <row r="8173" spans="1:1" s="68" customFormat="1" x14ac:dyDescent="0.25">
      <c r="A8173" s="69"/>
    </row>
    <row r="8174" spans="1:1" s="68" customFormat="1" x14ac:dyDescent="0.25">
      <c r="A8174" s="69"/>
    </row>
    <row r="8175" spans="1:1" s="68" customFormat="1" x14ac:dyDescent="0.25">
      <c r="A8175" s="69"/>
    </row>
    <row r="8176" spans="1:1" s="68" customFormat="1" x14ac:dyDescent="0.25">
      <c r="A8176" s="69"/>
    </row>
    <row r="8177" spans="1:1" s="68" customFormat="1" x14ac:dyDescent="0.25">
      <c r="A8177" s="69"/>
    </row>
    <row r="8178" spans="1:1" s="68" customFormat="1" x14ac:dyDescent="0.25">
      <c r="A8178" s="69"/>
    </row>
    <row r="8179" spans="1:1" s="68" customFormat="1" x14ac:dyDescent="0.25">
      <c r="A8179" s="69"/>
    </row>
    <row r="8180" spans="1:1" s="68" customFormat="1" x14ac:dyDescent="0.25">
      <c r="A8180" s="69"/>
    </row>
    <row r="8181" spans="1:1" s="68" customFormat="1" x14ac:dyDescent="0.25">
      <c r="A8181" s="69"/>
    </row>
    <row r="8182" spans="1:1" s="68" customFormat="1" x14ac:dyDescent="0.25">
      <c r="A8182" s="69"/>
    </row>
    <row r="8183" spans="1:1" s="68" customFormat="1" x14ac:dyDescent="0.25">
      <c r="A8183" s="69"/>
    </row>
    <row r="8184" spans="1:1" s="68" customFormat="1" x14ac:dyDescent="0.25">
      <c r="A8184" s="69"/>
    </row>
    <row r="8185" spans="1:1" s="68" customFormat="1" x14ac:dyDescent="0.25">
      <c r="A8185" s="69"/>
    </row>
    <row r="8186" spans="1:1" s="68" customFormat="1" x14ac:dyDescent="0.25">
      <c r="A8186" s="69"/>
    </row>
    <row r="8187" spans="1:1" s="68" customFormat="1" x14ac:dyDescent="0.25">
      <c r="A8187" s="69"/>
    </row>
    <row r="8188" spans="1:1" s="68" customFormat="1" x14ac:dyDescent="0.25">
      <c r="A8188" s="69"/>
    </row>
    <row r="8189" spans="1:1" s="68" customFormat="1" x14ac:dyDescent="0.25">
      <c r="A8189" s="69"/>
    </row>
    <row r="8190" spans="1:1" s="68" customFormat="1" x14ac:dyDescent="0.25">
      <c r="A8190" s="69"/>
    </row>
    <row r="8191" spans="1:1" s="68" customFormat="1" x14ac:dyDescent="0.25">
      <c r="A8191" s="69"/>
    </row>
    <row r="8192" spans="1:1" s="68" customFormat="1" x14ac:dyDescent="0.25">
      <c r="A8192" s="69"/>
    </row>
    <row r="8193" spans="1:1" s="68" customFormat="1" x14ac:dyDescent="0.25">
      <c r="A8193" s="69"/>
    </row>
    <row r="8194" spans="1:1" s="68" customFormat="1" x14ac:dyDescent="0.25">
      <c r="A8194" s="69"/>
    </row>
    <row r="8195" spans="1:1" s="68" customFormat="1" x14ac:dyDescent="0.25">
      <c r="A8195" s="69"/>
    </row>
    <row r="8196" spans="1:1" s="68" customFormat="1" x14ac:dyDescent="0.25">
      <c r="A8196" s="69"/>
    </row>
    <row r="8197" spans="1:1" s="68" customFormat="1" x14ac:dyDescent="0.25">
      <c r="A8197" s="69"/>
    </row>
    <row r="8198" spans="1:1" s="68" customFormat="1" x14ac:dyDescent="0.25">
      <c r="A8198" s="69"/>
    </row>
    <row r="8199" spans="1:1" s="68" customFormat="1" x14ac:dyDescent="0.25">
      <c r="A8199" s="69"/>
    </row>
    <row r="8200" spans="1:1" s="68" customFormat="1" x14ac:dyDescent="0.25">
      <c r="A8200" s="69"/>
    </row>
    <row r="8201" spans="1:1" s="68" customFormat="1" x14ac:dyDescent="0.25">
      <c r="A8201" s="69"/>
    </row>
    <row r="8202" spans="1:1" s="68" customFormat="1" x14ac:dyDescent="0.25">
      <c r="A8202" s="69"/>
    </row>
    <row r="8203" spans="1:1" s="68" customFormat="1" x14ac:dyDescent="0.25">
      <c r="A8203" s="69"/>
    </row>
    <row r="8204" spans="1:1" s="68" customFormat="1" x14ac:dyDescent="0.25">
      <c r="A8204" s="69"/>
    </row>
    <row r="8205" spans="1:1" s="68" customFormat="1" x14ac:dyDescent="0.25">
      <c r="A8205" s="69"/>
    </row>
    <row r="8206" spans="1:1" s="68" customFormat="1" x14ac:dyDescent="0.25">
      <c r="A8206" s="69"/>
    </row>
    <row r="8207" spans="1:1" s="68" customFormat="1" x14ac:dyDescent="0.25">
      <c r="A8207" s="69"/>
    </row>
    <row r="8208" spans="1:1" s="68" customFormat="1" x14ac:dyDescent="0.25">
      <c r="A8208" s="69"/>
    </row>
    <row r="8209" spans="1:1" s="68" customFormat="1" x14ac:dyDescent="0.25">
      <c r="A8209" s="69"/>
    </row>
    <row r="8210" spans="1:1" s="68" customFormat="1" x14ac:dyDescent="0.25">
      <c r="A8210" s="69"/>
    </row>
    <row r="8211" spans="1:1" s="68" customFormat="1" x14ac:dyDescent="0.25">
      <c r="A8211" s="69"/>
    </row>
    <row r="8212" spans="1:1" s="68" customFormat="1" x14ac:dyDescent="0.25">
      <c r="A8212" s="69"/>
    </row>
    <row r="8213" spans="1:1" s="68" customFormat="1" x14ac:dyDescent="0.25">
      <c r="A8213" s="69"/>
    </row>
    <row r="8214" spans="1:1" s="68" customFormat="1" x14ac:dyDescent="0.25">
      <c r="A8214" s="69"/>
    </row>
    <row r="8215" spans="1:1" s="68" customFormat="1" x14ac:dyDescent="0.25">
      <c r="A8215" s="69"/>
    </row>
    <row r="8216" spans="1:1" s="68" customFormat="1" x14ac:dyDescent="0.25">
      <c r="A8216" s="69"/>
    </row>
    <row r="8217" spans="1:1" s="68" customFormat="1" x14ac:dyDescent="0.25">
      <c r="A8217" s="69"/>
    </row>
    <row r="8218" spans="1:1" s="68" customFormat="1" x14ac:dyDescent="0.25">
      <c r="A8218" s="69"/>
    </row>
    <row r="8219" spans="1:1" s="68" customFormat="1" x14ac:dyDescent="0.25">
      <c r="A8219" s="69"/>
    </row>
    <row r="8220" spans="1:1" s="68" customFormat="1" x14ac:dyDescent="0.25">
      <c r="A8220" s="69"/>
    </row>
    <row r="8221" spans="1:1" s="68" customFormat="1" x14ac:dyDescent="0.25">
      <c r="A8221" s="69"/>
    </row>
    <row r="8222" spans="1:1" s="68" customFormat="1" x14ac:dyDescent="0.25">
      <c r="A8222" s="69"/>
    </row>
    <row r="8223" spans="1:1" s="68" customFormat="1" x14ac:dyDescent="0.25">
      <c r="A8223" s="69"/>
    </row>
    <row r="8224" spans="1:1" s="68" customFormat="1" x14ac:dyDescent="0.25">
      <c r="A8224" s="69"/>
    </row>
    <row r="8225" spans="1:1" s="68" customFormat="1" x14ac:dyDescent="0.25">
      <c r="A8225" s="69"/>
    </row>
    <row r="8226" spans="1:1" s="68" customFormat="1" x14ac:dyDescent="0.25">
      <c r="A8226" s="69"/>
    </row>
    <row r="8227" spans="1:1" s="68" customFormat="1" x14ac:dyDescent="0.25">
      <c r="A8227" s="69"/>
    </row>
    <row r="8228" spans="1:1" s="68" customFormat="1" x14ac:dyDescent="0.25">
      <c r="A8228" s="69"/>
    </row>
    <row r="8229" spans="1:1" s="68" customFormat="1" x14ac:dyDescent="0.25">
      <c r="A8229" s="69"/>
    </row>
    <row r="8230" spans="1:1" s="68" customFormat="1" x14ac:dyDescent="0.25">
      <c r="A8230" s="69"/>
    </row>
    <row r="8231" spans="1:1" s="68" customFormat="1" x14ac:dyDescent="0.25">
      <c r="A8231" s="69"/>
    </row>
    <row r="8232" spans="1:1" s="68" customFormat="1" x14ac:dyDescent="0.25">
      <c r="A8232" s="69"/>
    </row>
    <row r="8233" spans="1:1" s="68" customFormat="1" x14ac:dyDescent="0.25">
      <c r="A8233" s="69"/>
    </row>
    <row r="8234" spans="1:1" s="68" customFormat="1" x14ac:dyDescent="0.25">
      <c r="A8234" s="69"/>
    </row>
    <row r="8235" spans="1:1" s="68" customFormat="1" x14ac:dyDescent="0.25">
      <c r="A8235" s="69"/>
    </row>
    <row r="8236" spans="1:1" s="68" customFormat="1" x14ac:dyDescent="0.25">
      <c r="A8236" s="69"/>
    </row>
    <row r="8237" spans="1:1" s="68" customFormat="1" x14ac:dyDescent="0.25">
      <c r="A8237" s="69"/>
    </row>
    <row r="8238" spans="1:1" s="68" customFormat="1" x14ac:dyDescent="0.25">
      <c r="A8238" s="69"/>
    </row>
    <row r="8239" spans="1:1" s="68" customFormat="1" x14ac:dyDescent="0.25">
      <c r="A8239" s="69"/>
    </row>
    <row r="8240" spans="1:1" s="68" customFormat="1" x14ac:dyDescent="0.25">
      <c r="A8240" s="69"/>
    </row>
    <row r="8241" spans="1:1" s="68" customFormat="1" x14ac:dyDescent="0.25">
      <c r="A8241" s="69"/>
    </row>
    <row r="8242" spans="1:1" s="68" customFormat="1" x14ac:dyDescent="0.25">
      <c r="A8242" s="69"/>
    </row>
    <row r="8243" spans="1:1" s="68" customFormat="1" x14ac:dyDescent="0.25">
      <c r="A8243" s="69"/>
    </row>
    <row r="8244" spans="1:1" s="68" customFormat="1" x14ac:dyDescent="0.25">
      <c r="A8244" s="69"/>
    </row>
    <row r="8245" spans="1:1" s="68" customFormat="1" x14ac:dyDescent="0.25">
      <c r="A8245" s="69"/>
    </row>
    <row r="8246" spans="1:1" s="68" customFormat="1" x14ac:dyDescent="0.25">
      <c r="A8246" s="69"/>
    </row>
    <row r="8247" spans="1:1" s="68" customFormat="1" x14ac:dyDescent="0.25">
      <c r="A8247" s="69"/>
    </row>
    <row r="8248" spans="1:1" s="68" customFormat="1" x14ac:dyDescent="0.25">
      <c r="A8248" s="69"/>
    </row>
    <row r="8249" spans="1:1" s="68" customFormat="1" x14ac:dyDescent="0.25">
      <c r="A8249" s="69"/>
    </row>
    <row r="8250" spans="1:1" s="68" customFormat="1" x14ac:dyDescent="0.25">
      <c r="A8250" s="69"/>
    </row>
    <row r="8251" spans="1:1" s="68" customFormat="1" x14ac:dyDescent="0.25">
      <c r="A8251" s="69"/>
    </row>
    <row r="8252" spans="1:1" s="68" customFormat="1" x14ac:dyDescent="0.25">
      <c r="A8252" s="69"/>
    </row>
    <row r="8253" spans="1:1" s="68" customFormat="1" x14ac:dyDescent="0.25">
      <c r="A8253" s="69"/>
    </row>
    <row r="8254" spans="1:1" s="68" customFormat="1" x14ac:dyDescent="0.25">
      <c r="A8254" s="69"/>
    </row>
    <row r="8255" spans="1:1" s="68" customFormat="1" x14ac:dyDescent="0.25">
      <c r="A8255" s="69"/>
    </row>
    <row r="8256" spans="1:1" s="68" customFormat="1" x14ac:dyDescent="0.25">
      <c r="A8256" s="69"/>
    </row>
    <row r="8257" spans="1:1" s="68" customFormat="1" x14ac:dyDescent="0.25">
      <c r="A8257" s="69"/>
    </row>
    <row r="8258" spans="1:1" s="68" customFormat="1" x14ac:dyDescent="0.25">
      <c r="A8258" s="69"/>
    </row>
    <row r="8259" spans="1:1" s="68" customFormat="1" x14ac:dyDescent="0.25">
      <c r="A8259" s="69"/>
    </row>
    <row r="8260" spans="1:1" s="68" customFormat="1" x14ac:dyDescent="0.25">
      <c r="A8260" s="69"/>
    </row>
    <row r="8261" spans="1:1" s="68" customFormat="1" x14ac:dyDescent="0.25">
      <c r="A8261" s="69"/>
    </row>
    <row r="8262" spans="1:1" s="68" customFormat="1" x14ac:dyDescent="0.25">
      <c r="A8262" s="69"/>
    </row>
    <row r="8263" spans="1:1" s="68" customFormat="1" x14ac:dyDescent="0.25">
      <c r="A8263" s="69"/>
    </row>
    <row r="8264" spans="1:1" s="68" customFormat="1" x14ac:dyDescent="0.25">
      <c r="A8264" s="69"/>
    </row>
    <row r="8265" spans="1:1" s="68" customFormat="1" x14ac:dyDescent="0.25">
      <c r="A8265" s="69"/>
    </row>
    <row r="8266" spans="1:1" s="68" customFormat="1" x14ac:dyDescent="0.25">
      <c r="A8266" s="69"/>
    </row>
    <row r="8267" spans="1:1" s="68" customFormat="1" x14ac:dyDescent="0.25">
      <c r="A8267" s="69"/>
    </row>
    <row r="8268" spans="1:1" s="68" customFormat="1" x14ac:dyDescent="0.25">
      <c r="A8268" s="69"/>
    </row>
    <row r="8269" spans="1:1" s="68" customFormat="1" x14ac:dyDescent="0.25">
      <c r="A8269" s="69"/>
    </row>
    <row r="8270" spans="1:1" s="68" customFormat="1" x14ac:dyDescent="0.25">
      <c r="A8270" s="69"/>
    </row>
    <row r="8271" spans="1:1" s="68" customFormat="1" x14ac:dyDescent="0.25">
      <c r="A8271" s="69"/>
    </row>
    <row r="8272" spans="1:1" s="68" customFormat="1" x14ac:dyDescent="0.25">
      <c r="A8272" s="69"/>
    </row>
    <row r="8273" spans="1:1" s="68" customFormat="1" x14ac:dyDescent="0.25">
      <c r="A8273" s="69"/>
    </row>
    <row r="8274" spans="1:1" s="68" customFormat="1" x14ac:dyDescent="0.25">
      <c r="A8274" s="69"/>
    </row>
    <row r="8275" spans="1:1" s="68" customFormat="1" x14ac:dyDescent="0.25">
      <c r="A8275" s="69"/>
    </row>
    <row r="8276" spans="1:1" s="68" customFormat="1" x14ac:dyDescent="0.25">
      <c r="A8276" s="69"/>
    </row>
    <row r="8277" spans="1:1" s="68" customFormat="1" x14ac:dyDescent="0.25">
      <c r="A8277" s="69"/>
    </row>
    <row r="8278" spans="1:1" s="68" customFormat="1" x14ac:dyDescent="0.25">
      <c r="A8278" s="69"/>
    </row>
    <row r="8279" spans="1:1" s="68" customFormat="1" x14ac:dyDescent="0.25">
      <c r="A8279" s="69"/>
    </row>
    <row r="8280" spans="1:1" s="68" customFormat="1" x14ac:dyDescent="0.25">
      <c r="A8280" s="69"/>
    </row>
    <row r="8281" spans="1:1" s="68" customFormat="1" x14ac:dyDescent="0.25">
      <c r="A8281" s="69"/>
    </row>
    <row r="8282" spans="1:1" s="68" customFormat="1" x14ac:dyDescent="0.25">
      <c r="A8282" s="69"/>
    </row>
    <row r="8283" spans="1:1" s="68" customFormat="1" x14ac:dyDescent="0.25">
      <c r="A8283" s="69"/>
    </row>
    <row r="8284" spans="1:1" s="68" customFormat="1" x14ac:dyDescent="0.25">
      <c r="A8284" s="69"/>
    </row>
    <row r="8285" spans="1:1" s="68" customFormat="1" x14ac:dyDescent="0.25">
      <c r="A8285" s="69"/>
    </row>
    <row r="8286" spans="1:1" s="68" customFormat="1" x14ac:dyDescent="0.25">
      <c r="A8286" s="69"/>
    </row>
    <row r="8287" spans="1:1" s="68" customFormat="1" x14ac:dyDescent="0.25">
      <c r="A8287" s="69"/>
    </row>
    <row r="8288" spans="1:1" s="68" customFormat="1" x14ac:dyDescent="0.25">
      <c r="A8288" s="69"/>
    </row>
    <row r="8289" spans="1:1" s="68" customFormat="1" x14ac:dyDescent="0.25">
      <c r="A8289" s="69"/>
    </row>
    <row r="8290" spans="1:1" s="68" customFormat="1" x14ac:dyDescent="0.25">
      <c r="A8290" s="69"/>
    </row>
    <row r="8291" spans="1:1" s="68" customFormat="1" x14ac:dyDescent="0.25">
      <c r="A8291" s="69"/>
    </row>
    <row r="8292" spans="1:1" s="68" customFormat="1" x14ac:dyDescent="0.25">
      <c r="A8292" s="69"/>
    </row>
    <row r="8293" spans="1:1" s="68" customFormat="1" x14ac:dyDescent="0.25">
      <c r="A8293" s="69"/>
    </row>
    <row r="8294" spans="1:1" s="68" customFormat="1" x14ac:dyDescent="0.25">
      <c r="A8294" s="69"/>
    </row>
    <row r="8295" spans="1:1" s="68" customFormat="1" x14ac:dyDescent="0.25">
      <c r="A8295" s="69"/>
    </row>
    <row r="8296" spans="1:1" s="68" customFormat="1" x14ac:dyDescent="0.25">
      <c r="A8296" s="69"/>
    </row>
    <row r="8297" spans="1:1" s="68" customFormat="1" x14ac:dyDescent="0.25">
      <c r="A8297" s="69"/>
    </row>
    <row r="8298" spans="1:1" s="68" customFormat="1" x14ac:dyDescent="0.25">
      <c r="A8298" s="69"/>
    </row>
    <row r="8299" spans="1:1" s="68" customFormat="1" x14ac:dyDescent="0.25">
      <c r="A8299" s="69"/>
    </row>
    <row r="8300" spans="1:1" s="68" customFormat="1" x14ac:dyDescent="0.25">
      <c r="A8300" s="69"/>
    </row>
    <row r="8301" spans="1:1" s="68" customFormat="1" x14ac:dyDescent="0.25">
      <c r="A8301" s="69"/>
    </row>
    <row r="8302" spans="1:1" s="68" customFormat="1" x14ac:dyDescent="0.25">
      <c r="A8302" s="69"/>
    </row>
    <row r="8303" spans="1:1" s="68" customFormat="1" x14ac:dyDescent="0.25">
      <c r="A8303" s="69"/>
    </row>
    <row r="8304" spans="1:1" s="68" customFormat="1" x14ac:dyDescent="0.25">
      <c r="A8304" s="69"/>
    </row>
    <row r="8305" spans="1:1" s="68" customFormat="1" x14ac:dyDescent="0.25">
      <c r="A8305" s="69"/>
    </row>
    <row r="8306" spans="1:1" s="68" customFormat="1" x14ac:dyDescent="0.25">
      <c r="A8306" s="69"/>
    </row>
    <row r="8307" spans="1:1" s="68" customFormat="1" x14ac:dyDescent="0.25">
      <c r="A8307" s="69"/>
    </row>
    <row r="8308" spans="1:1" s="68" customFormat="1" x14ac:dyDescent="0.25">
      <c r="A8308" s="69"/>
    </row>
    <row r="8309" spans="1:1" s="68" customFormat="1" x14ac:dyDescent="0.25">
      <c r="A8309" s="69"/>
    </row>
    <row r="8310" spans="1:1" s="68" customFormat="1" x14ac:dyDescent="0.25">
      <c r="A8310" s="69"/>
    </row>
    <row r="8311" spans="1:1" s="68" customFormat="1" x14ac:dyDescent="0.25">
      <c r="A8311" s="69"/>
    </row>
    <row r="8312" spans="1:1" s="68" customFormat="1" x14ac:dyDescent="0.25">
      <c r="A8312" s="69"/>
    </row>
    <row r="8313" spans="1:1" s="68" customFormat="1" x14ac:dyDescent="0.25">
      <c r="A8313" s="69"/>
    </row>
    <row r="8314" spans="1:1" s="68" customFormat="1" x14ac:dyDescent="0.25">
      <c r="A8314" s="69"/>
    </row>
    <row r="8315" spans="1:1" s="68" customFormat="1" x14ac:dyDescent="0.25">
      <c r="A8315" s="69"/>
    </row>
    <row r="8316" spans="1:1" s="68" customFormat="1" x14ac:dyDescent="0.25">
      <c r="A8316" s="69"/>
    </row>
    <row r="8317" spans="1:1" s="68" customFormat="1" x14ac:dyDescent="0.25">
      <c r="A8317" s="69"/>
    </row>
    <row r="8318" spans="1:1" s="68" customFormat="1" x14ac:dyDescent="0.25">
      <c r="A8318" s="69"/>
    </row>
    <row r="8319" spans="1:1" s="68" customFormat="1" x14ac:dyDescent="0.25">
      <c r="A8319" s="69"/>
    </row>
    <row r="8320" spans="1:1" s="68" customFormat="1" x14ac:dyDescent="0.25">
      <c r="A8320" s="69"/>
    </row>
    <row r="8321" spans="1:1" s="68" customFormat="1" x14ac:dyDescent="0.25">
      <c r="A8321" s="69"/>
    </row>
    <row r="8322" spans="1:1" s="68" customFormat="1" x14ac:dyDescent="0.25">
      <c r="A8322" s="69"/>
    </row>
    <row r="8323" spans="1:1" s="68" customFormat="1" x14ac:dyDescent="0.25">
      <c r="A8323" s="69"/>
    </row>
    <row r="8324" spans="1:1" s="68" customFormat="1" x14ac:dyDescent="0.25">
      <c r="A8324" s="69"/>
    </row>
    <row r="8325" spans="1:1" s="68" customFormat="1" x14ac:dyDescent="0.25">
      <c r="A8325" s="69"/>
    </row>
    <row r="8326" spans="1:1" s="68" customFormat="1" x14ac:dyDescent="0.25">
      <c r="A8326" s="69"/>
    </row>
    <row r="8327" spans="1:1" s="68" customFormat="1" x14ac:dyDescent="0.25">
      <c r="A8327" s="69"/>
    </row>
    <row r="8328" spans="1:1" s="68" customFormat="1" x14ac:dyDescent="0.25">
      <c r="A8328" s="69"/>
    </row>
    <row r="8329" spans="1:1" s="68" customFormat="1" x14ac:dyDescent="0.25">
      <c r="A8329" s="69"/>
    </row>
    <row r="8330" spans="1:1" s="68" customFormat="1" x14ac:dyDescent="0.25">
      <c r="A8330" s="69"/>
    </row>
    <row r="8331" spans="1:1" s="68" customFormat="1" x14ac:dyDescent="0.25">
      <c r="A8331" s="69"/>
    </row>
    <row r="8332" spans="1:1" s="68" customFormat="1" x14ac:dyDescent="0.25">
      <c r="A8332" s="69"/>
    </row>
    <row r="8333" spans="1:1" s="68" customFormat="1" x14ac:dyDescent="0.25">
      <c r="A8333" s="69"/>
    </row>
    <row r="8334" spans="1:1" s="68" customFormat="1" x14ac:dyDescent="0.25">
      <c r="A8334" s="69"/>
    </row>
    <row r="8335" spans="1:1" s="68" customFormat="1" x14ac:dyDescent="0.25">
      <c r="A8335" s="69"/>
    </row>
    <row r="8336" spans="1:1" s="68" customFormat="1" x14ac:dyDescent="0.25">
      <c r="A8336" s="69"/>
    </row>
    <row r="8337" spans="1:1" s="68" customFormat="1" x14ac:dyDescent="0.25">
      <c r="A8337" s="69"/>
    </row>
    <row r="8338" spans="1:1" s="68" customFormat="1" x14ac:dyDescent="0.25">
      <c r="A8338" s="69"/>
    </row>
    <row r="8339" spans="1:1" s="68" customFormat="1" x14ac:dyDescent="0.25">
      <c r="A8339" s="69"/>
    </row>
    <row r="8340" spans="1:1" s="68" customFormat="1" x14ac:dyDescent="0.25">
      <c r="A8340" s="69"/>
    </row>
    <row r="8341" spans="1:1" s="68" customFormat="1" x14ac:dyDescent="0.25">
      <c r="A8341" s="69"/>
    </row>
    <row r="8342" spans="1:1" s="68" customFormat="1" x14ac:dyDescent="0.25">
      <c r="A8342" s="69"/>
    </row>
    <row r="8343" spans="1:1" s="68" customFormat="1" x14ac:dyDescent="0.25">
      <c r="A8343" s="69"/>
    </row>
    <row r="8344" spans="1:1" s="68" customFormat="1" x14ac:dyDescent="0.25">
      <c r="A8344" s="69"/>
    </row>
    <row r="8345" spans="1:1" s="68" customFormat="1" x14ac:dyDescent="0.25">
      <c r="A8345" s="69"/>
    </row>
    <row r="8346" spans="1:1" s="68" customFormat="1" x14ac:dyDescent="0.25">
      <c r="A8346" s="69"/>
    </row>
    <row r="8347" spans="1:1" s="68" customFormat="1" x14ac:dyDescent="0.25">
      <c r="A8347" s="69"/>
    </row>
    <row r="8348" spans="1:1" s="68" customFormat="1" x14ac:dyDescent="0.25">
      <c r="A8348" s="69"/>
    </row>
    <row r="8349" spans="1:1" s="68" customFormat="1" x14ac:dyDescent="0.25">
      <c r="A8349" s="69"/>
    </row>
    <row r="8350" spans="1:1" s="68" customFormat="1" x14ac:dyDescent="0.25">
      <c r="A8350" s="69"/>
    </row>
    <row r="8351" spans="1:1" s="68" customFormat="1" x14ac:dyDescent="0.25">
      <c r="A8351" s="69"/>
    </row>
    <row r="8352" spans="1:1" s="68" customFormat="1" x14ac:dyDescent="0.25">
      <c r="A8352" s="69"/>
    </row>
    <row r="8353" spans="1:1" s="68" customFormat="1" x14ac:dyDescent="0.25">
      <c r="A8353" s="69"/>
    </row>
    <row r="8354" spans="1:1" s="68" customFormat="1" x14ac:dyDescent="0.25">
      <c r="A8354" s="69"/>
    </row>
    <row r="8355" spans="1:1" s="68" customFormat="1" x14ac:dyDescent="0.25">
      <c r="A8355" s="69"/>
    </row>
    <row r="8356" spans="1:1" s="68" customFormat="1" x14ac:dyDescent="0.25">
      <c r="A8356" s="69"/>
    </row>
    <row r="8357" spans="1:1" s="68" customFormat="1" x14ac:dyDescent="0.25">
      <c r="A8357" s="69"/>
    </row>
    <row r="8358" spans="1:1" s="68" customFormat="1" x14ac:dyDescent="0.25">
      <c r="A8358" s="69"/>
    </row>
    <row r="8359" spans="1:1" s="68" customFormat="1" x14ac:dyDescent="0.25">
      <c r="A8359" s="69"/>
    </row>
    <row r="8360" spans="1:1" s="68" customFormat="1" x14ac:dyDescent="0.25">
      <c r="A8360" s="69"/>
    </row>
    <row r="8361" spans="1:1" s="68" customFormat="1" x14ac:dyDescent="0.25">
      <c r="A8361" s="69"/>
    </row>
    <row r="8362" spans="1:1" s="68" customFormat="1" x14ac:dyDescent="0.25">
      <c r="A8362" s="69"/>
    </row>
    <row r="8363" spans="1:1" s="68" customFormat="1" x14ac:dyDescent="0.25">
      <c r="A8363" s="69"/>
    </row>
    <row r="8364" spans="1:1" s="68" customFormat="1" x14ac:dyDescent="0.25">
      <c r="A8364" s="69"/>
    </row>
    <row r="8365" spans="1:1" s="68" customFormat="1" x14ac:dyDescent="0.25">
      <c r="A8365" s="69"/>
    </row>
    <row r="8366" spans="1:1" s="68" customFormat="1" x14ac:dyDescent="0.25">
      <c r="A8366" s="69"/>
    </row>
    <row r="8367" spans="1:1" s="68" customFormat="1" x14ac:dyDescent="0.25">
      <c r="A8367" s="69"/>
    </row>
    <row r="8368" spans="1:1" s="68" customFormat="1" x14ac:dyDescent="0.25">
      <c r="A8368" s="69"/>
    </row>
    <row r="8369" spans="1:1" s="68" customFormat="1" x14ac:dyDescent="0.25">
      <c r="A8369" s="69"/>
    </row>
    <row r="8370" spans="1:1" s="68" customFormat="1" x14ac:dyDescent="0.25">
      <c r="A8370" s="69"/>
    </row>
    <row r="8371" spans="1:1" s="68" customFormat="1" x14ac:dyDescent="0.25">
      <c r="A8371" s="69"/>
    </row>
    <row r="8372" spans="1:1" s="68" customFormat="1" x14ac:dyDescent="0.25">
      <c r="A8372" s="69"/>
    </row>
    <row r="8373" spans="1:1" s="68" customFormat="1" x14ac:dyDescent="0.25">
      <c r="A8373" s="69"/>
    </row>
    <row r="8374" spans="1:1" s="68" customFormat="1" x14ac:dyDescent="0.25">
      <c r="A8374" s="69"/>
    </row>
    <row r="8375" spans="1:1" s="68" customFormat="1" x14ac:dyDescent="0.25">
      <c r="A8375" s="69"/>
    </row>
    <row r="8376" spans="1:1" s="68" customFormat="1" x14ac:dyDescent="0.25">
      <c r="A8376" s="69"/>
    </row>
    <row r="8377" spans="1:1" s="68" customFormat="1" x14ac:dyDescent="0.25">
      <c r="A8377" s="69"/>
    </row>
    <row r="8378" spans="1:1" s="68" customFormat="1" x14ac:dyDescent="0.25">
      <c r="A8378" s="69"/>
    </row>
    <row r="8379" spans="1:1" s="68" customFormat="1" x14ac:dyDescent="0.25">
      <c r="A8379" s="69"/>
    </row>
    <row r="8380" spans="1:1" s="68" customFormat="1" x14ac:dyDescent="0.25">
      <c r="A8380" s="69"/>
    </row>
    <row r="8381" spans="1:1" s="68" customFormat="1" x14ac:dyDescent="0.25">
      <c r="A8381" s="69"/>
    </row>
    <row r="8382" spans="1:1" s="68" customFormat="1" x14ac:dyDescent="0.25">
      <c r="A8382" s="69"/>
    </row>
    <row r="8383" spans="1:1" s="68" customFormat="1" x14ac:dyDescent="0.25">
      <c r="A8383" s="69"/>
    </row>
    <row r="8384" spans="1:1" s="68" customFormat="1" x14ac:dyDescent="0.25">
      <c r="A8384" s="69"/>
    </row>
    <row r="8385" spans="1:1" s="68" customFormat="1" x14ac:dyDescent="0.25">
      <c r="A8385" s="69"/>
    </row>
    <row r="8386" spans="1:1" s="68" customFormat="1" x14ac:dyDescent="0.25">
      <c r="A8386" s="69"/>
    </row>
    <row r="8387" spans="1:1" s="68" customFormat="1" x14ac:dyDescent="0.25">
      <c r="A8387" s="69"/>
    </row>
    <row r="8388" spans="1:1" s="68" customFormat="1" x14ac:dyDescent="0.25">
      <c r="A8388" s="69"/>
    </row>
    <row r="8389" spans="1:1" s="68" customFormat="1" x14ac:dyDescent="0.25">
      <c r="A8389" s="69"/>
    </row>
    <row r="8390" spans="1:1" s="68" customFormat="1" x14ac:dyDescent="0.25">
      <c r="A8390" s="69"/>
    </row>
    <row r="8391" spans="1:1" s="68" customFormat="1" x14ac:dyDescent="0.25">
      <c r="A8391" s="69"/>
    </row>
    <row r="8392" spans="1:1" s="68" customFormat="1" x14ac:dyDescent="0.25">
      <c r="A8392" s="69"/>
    </row>
    <row r="8393" spans="1:1" s="68" customFormat="1" x14ac:dyDescent="0.25">
      <c r="A8393" s="69"/>
    </row>
    <row r="8394" spans="1:1" s="68" customFormat="1" x14ac:dyDescent="0.25">
      <c r="A8394" s="69"/>
    </row>
    <row r="8395" spans="1:1" s="68" customFormat="1" x14ac:dyDescent="0.25">
      <c r="A8395" s="69"/>
    </row>
    <row r="8396" spans="1:1" s="68" customFormat="1" x14ac:dyDescent="0.25">
      <c r="A8396" s="69"/>
    </row>
    <row r="8397" spans="1:1" s="68" customFormat="1" x14ac:dyDescent="0.25">
      <c r="A8397" s="69"/>
    </row>
    <row r="8398" spans="1:1" s="68" customFormat="1" x14ac:dyDescent="0.25">
      <c r="A8398" s="69"/>
    </row>
    <row r="8399" spans="1:1" s="68" customFormat="1" x14ac:dyDescent="0.25">
      <c r="A8399" s="69"/>
    </row>
    <row r="8400" spans="1:1" s="68" customFormat="1" x14ac:dyDescent="0.25">
      <c r="A8400" s="69"/>
    </row>
    <row r="8401" spans="1:1" s="68" customFormat="1" x14ac:dyDescent="0.25">
      <c r="A8401" s="69"/>
    </row>
    <row r="8402" spans="1:1" s="68" customFormat="1" x14ac:dyDescent="0.25">
      <c r="A8402" s="69"/>
    </row>
    <row r="8403" spans="1:1" s="68" customFormat="1" x14ac:dyDescent="0.25">
      <c r="A8403" s="69"/>
    </row>
    <row r="8404" spans="1:1" s="68" customFormat="1" x14ac:dyDescent="0.25">
      <c r="A8404" s="69"/>
    </row>
    <row r="8405" spans="1:1" s="68" customFormat="1" x14ac:dyDescent="0.25">
      <c r="A8405" s="69"/>
    </row>
    <row r="8406" spans="1:1" s="68" customFormat="1" x14ac:dyDescent="0.25">
      <c r="A8406" s="69"/>
    </row>
    <row r="8407" spans="1:1" s="68" customFormat="1" x14ac:dyDescent="0.25">
      <c r="A8407" s="69"/>
    </row>
    <row r="8408" spans="1:1" s="68" customFormat="1" x14ac:dyDescent="0.25">
      <c r="A8408" s="69"/>
    </row>
    <row r="8409" spans="1:1" s="68" customFormat="1" x14ac:dyDescent="0.25">
      <c r="A8409" s="69"/>
    </row>
    <row r="8410" spans="1:1" s="68" customFormat="1" x14ac:dyDescent="0.25">
      <c r="A8410" s="69"/>
    </row>
    <row r="8411" spans="1:1" s="68" customFormat="1" x14ac:dyDescent="0.25">
      <c r="A8411" s="69"/>
    </row>
    <row r="8412" spans="1:1" s="68" customFormat="1" x14ac:dyDescent="0.25">
      <c r="A8412" s="69"/>
    </row>
    <row r="8413" spans="1:1" s="68" customFormat="1" x14ac:dyDescent="0.25">
      <c r="A8413" s="69"/>
    </row>
    <row r="8414" spans="1:1" s="68" customFormat="1" x14ac:dyDescent="0.25">
      <c r="A8414" s="69"/>
    </row>
    <row r="8415" spans="1:1" s="68" customFormat="1" x14ac:dyDescent="0.25">
      <c r="A8415" s="69"/>
    </row>
    <row r="8416" spans="1:1" s="68" customFormat="1" x14ac:dyDescent="0.25">
      <c r="A8416" s="69"/>
    </row>
    <row r="8417" spans="1:1" s="68" customFormat="1" x14ac:dyDescent="0.25">
      <c r="A8417" s="69"/>
    </row>
    <row r="8418" spans="1:1" s="68" customFormat="1" x14ac:dyDescent="0.25">
      <c r="A8418" s="69"/>
    </row>
    <row r="8419" spans="1:1" s="68" customFormat="1" x14ac:dyDescent="0.25">
      <c r="A8419" s="69"/>
    </row>
    <row r="8420" spans="1:1" s="68" customFormat="1" x14ac:dyDescent="0.25">
      <c r="A8420" s="69"/>
    </row>
    <row r="8421" spans="1:1" s="68" customFormat="1" x14ac:dyDescent="0.25">
      <c r="A8421" s="69"/>
    </row>
    <row r="8422" spans="1:1" s="68" customFormat="1" x14ac:dyDescent="0.25">
      <c r="A8422" s="69"/>
    </row>
    <row r="8423" spans="1:1" s="68" customFormat="1" x14ac:dyDescent="0.25">
      <c r="A8423" s="69"/>
    </row>
    <row r="8424" spans="1:1" s="68" customFormat="1" x14ac:dyDescent="0.25">
      <c r="A8424" s="69"/>
    </row>
    <row r="8425" spans="1:1" s="68" customFormat="1" x14ac:dyDescent="0.25">
      <c r="A8425" s="69"/>
    </row>
    <row r="8426" spans="1:1" s="68" customFormat="1" x14ac:dyDescent="0.25">
      <c r="A8426" s="69"/>
    </row>
    <row r="8427" spans="1:1" s="68" customFormat="1" x14ac:dyDescent="0.25">
      <c r="A8427" s="69"/>
    </row>
    <row r="8428" spans="1:1" s="68" customFormat="1" x14ac:dyDescent="0.25">
      <c r="A8428" s="69"/>
    </row>
    <row r="8429" spans="1:1" s="68" customFormat="1" x14ac:dyDescent="0.25">
      <c r="A8429" s="69"/>
    </row>
    <row r="8430" spans="1:1" s="68" customFormat="1" x14ac:dyDescent="0.25">
      <c r="A8430" s="69"/>
    </row>
    <row r="8431" spans="1:1" s="68" customFormat="1" x14ac:dyDescent="0.25">
      <c r="A8431" s="69"/>
    </row>
    <row r="8432" spans="1:1" s="68" customFormat="1" x14ac:dyDescent="0.25">
      <c r="A8432" s="69"/>
    </row>
    <row r="8433" spans="1:1" s="68" customFormat="1" x14ac:dyDescent="0.25">
      <c r="A8433" s="69"/>
    </row>
    <row r="8434" spans="1:1" s="68" customFormat="1" x14ac:dyDescent="0.25">
      <c r="A8434" s="69"/>
    </row>
    <row r="8435" spans="1:1" s="68" customFormat="1" x14ac:dyDescent="0.25">
      <c r="A8435" s="69"/>
    </row>
    <row r="8436" spans="1:1" s="68" customFormat="1" x14ac:dyDescent="0.25">
      <c r="A8436" s="69"/>
    </row>
    <row r="8437" spans="1:1" s="68" customFormat="1" x14ac:dyDescent="0.25">
      <c r="A8437" s="69"/>
    </row>
    <row r="8438" spans="1:1" s="68" customFormat="1" x14ac:dyDescent="0.25">
      <c r="A8438" s="69"/>
    </row>
    <row r="8439" spans="1:1" s="68" customFormat="1" x14ac:dyDescent="0.25">
      <c r="A8439" s="69"/>
    </row>
    <row r="8440" spans="1:1" s="68" customFormat="1" x14ac:dyDescent="0.25">
      <c r="A8440" s="69"/>
    </row>
    <row r="8441" spans="1:1" s="68" customFormat="1" x14ac:dyDescent="0.25">
      <c r="A8441" s="69"/>
    </row>
    <row r="8442" spans="1:1" s="68" customFormat="1" x14ac:dyDescent="0.25">
      <c r="A8442" s="69"/>
    </row>
    <row r="8443" spans="1:1" s="68" customFormat="1" x14ac:dyDescent="0.25">
      <c r="A8443" s="69"/>
    </row>
    <row r="8444" spans="1:1" s="68" customFormat="1" x14ac:dyDescent="0.25">
      <c r="A8444" s="69"/>
    </row>
    <row r="8445" spans="1:1" s="68" customFormat="1" x14ac:dyDescent="0.25">
      <c r="A8445" s="69"/>
    </row>
    <row r="8446" spans="1:1" s="68" customFormat="1" x14ac:dyDescent="0.25">
      <c r="A8446" s="69"/>
    </row>
    <row r="8447" spans="1:1" s="68" customFormat="1" x14ac:dyDescent="0.25">
      <c r="A8447" s="69"/>
    </row>
    <row r="8448" spans="1:1" s="68" customFormat="1" x14ac:dyDescent="0.25">
      <c r="A8448" s="69"/>
    </row>
    <row r="8449" spans="1:1" s="68" customFormat="1" x14ac:dyDescent="0.25">
      <c r="A8449" s="69"/>
    </row>
    <row r="8450" spans="1:1" s="68" customFormat="1" x14ac:dyDescent="0.25">
      <c r="A8450" s="69"/>
    </row>
    <row r="8451" spans="1:1" s="68" customFormat="1" x14ac:dyDescent="0.25">
      <c r="A8451" s="69"/>
    </row>
    <row r="8452" spans="1:1" s="68" customFormat="1" x14ac:dyDescent="0.25">
      <c r="A8452" s="69"/>
    </row>
    <row r="8453" spans="1:1" s="68" customFormat="1" x14ac:dyDescent="0.25">
      <c r="A8453" s="69"/>
    </row>
    <row r="8454" spans="1:1" s="68" customFormat="1" x14ac:dyDescent="0.25">
      <c r="A8454" s="69"/>
    </row>
    <row r="8455" spans="1:1" s="68" customFormat="1" x14ac:dyDescent="0.25">
      <c r="A8455" s="69"/>
    </row>
    <row r="8456" spans="1:1" s="68" customFormat="1" x14ac:dyDescent="0.25">
      <c r="A8456" s="69"/>
    </row>
    <row r="8457" spans="1:1" s="68" customFormat="1" x14ac:dyDescent="0.25">
      <c r="A8457" s="69"/>
    </row>
    <row r="8458" spans="1:1" s="68" customFormat="1" x14ac:dyDescent="0.25">
      <c r="A8458" s="69"/>
    </row>
    <row r="8459" spans="1:1" s="68" customFormat="1" x14ac:dyDescent="0.25">
      <c r="A8459" s="69"/>
    </row>
    <row r="8460" spans="1:1" s="68" customFormat="1" x14ac:dyDescent="0.25">
      <c r="A8460" s="69"/>
    </row>
    <row r="8461" spans="1:1" s="68" customFormat="1" x14ac:dyDescent="0.25">
      <c r="A8461" s="69"/>
    </row>
    <row r="8462" spans="1:1" s="68" customFormat="1" x14ac:dyDescent="0.25">
      <c r="A8462" s="69"/>
    </row>
    <row r="8463" spans="1:1" s="68" customFormat="1" x14ac:dyDescent="0.25">
      <c r="A8463" s="69"/>
    </row>
    <row r="8464" spans="1:1" s="68" customFormat="1" x14ac:dyDescent="0.25">
      <c r="A8464" s="69"/>
    </row>
    <row r="8465" spans="1:1" s="68" customFormat="1" x14ac:dyDescent="0.25">
      <c r="A8465" s="69"/>
    </row>
    <row r="8466" spans="1:1" s="68" customFormat="1" x14ac:dyDescent="0.25">
      <c r="A8466" s="69"/>
    </row>
    <row r="8467" spans="1:1" s="68" customFormat="1" x14ac:dyDescent="0.25">
      <c r="A8467" s="69"/>
    </row>
    <row r="8468" spans="1:1" s="68" customFormat="1" x14ac:dyDescent="0.25">
      <c r="A8468" s="69"/>
    </row>
    <row r="8469" spans="1:1" s="68" customFormat="1" x14ac:dyDescent="0.25">
      <c r="A8469" s="69"/>
    </row>
    <row r="8470" spans="1:1" s="68" customFormat="1" x14ac:dyDescent="0.25">
      <c r="A8470" s="69"/>
    </row>
    <row r="8471" spans="1:1" s="68" customFormat="1" x14ac:dyDescent="0.25">
      <c r="A8471" s="69"/>
    </row>
    <row r="8472" spans="1:1" s="68" customFormat="1" x14ac:dyDescent="0.25">
      <c r="A8472" s="69"/>
    </row>
    <row r="8473" spans="1:1" s="68" customFormat="1" x14ac:dyDescent="0.25">
      <c r="A8473" s="69"/>
    </row>
    <row r="8474" spans="1:1" s="68" customFormat="1" x14ac:dyDescent="0.25">
      <c r="A8474" s="69"/>
    </row>
    <row r="8475" spans="1:1" s="68" customFormat="1" x14ac:dyDescent="0.25">
      <c r="A8475" s="69"/>
    </row>
    <row r="8476" spans="1:1" s="68" customFormat="1" x14ac:dyDescent="0.25">
      <c r="A8476" s="69"/>
    </row>
    <row r="8477" spans="1:1" s="68" customFormat="1" x14ac:dyDescent="0.25">
      <c r="A8477" s="69"/>
    </row>
    <row r="8478" spans="1:1" s="68" customFormat="1" x14ac:dyDescent="0.25">
      <c r="A8478" s="69"/>
    </row>
    <row r="8479" spans="1:1" s="68" customFormat="1" x14ac:dyDescent="0.25">
      <c r="A8479" s="69"/>
    </row>
    <row r="8480" spans="1:1" s="68" customFormat="1" x14ac:dyDescent="0.25">
      <c r="A8480" s="69"/>
    </row>
    <row r="8481" spans="1:1" s="68" customFormat="1" x14ac:dyDescent="0.25">
      <c r="A8481" s="69"/>
    </row>
    <row r="8482" spans="1:1" s="68" customFormat="1" x14ac:dyDescent="0.25">
      <c r="A8482" s="69"/>
    </row>
    <row r="8483" spans="1:1" s="68" customFormat="1" x14ac:dyDescent="0.25">
      <c r="A8483" s="69"/>
    </row>
    <row r="8484" spans="1:1" s="68" customFormat="1" x14ac:dyDescent="0.25">
      <c r="A8484" s="69"/>
    </row>
    <row r="8485" spans="1:1" s="68" customFormat="1" x14ac:dyDescent="0.25">
      <c r="A8485" s="69"/>
    </row>
    <row r="8486" spans="1:1" s="68" customFormat="1" x14ac:dyDescent="0.25">
      <c r="A8486" s="69"/>
    </row>
    <row r="8487" spans="1:1" s="68" customFormat="1" x14ac:dyDescent="0.25">
      <c r="A8487" s="69"/>
    </row>
    <row r="8488" spans="1:1" s="68" customFormat="1" x14ac:dyDescent="0.25">
      <c r="A8488" s="69"/>
    </row>
    <row r="8489" spans="1:1" s="68" customFormat="1" x14ac:dyDescent="0.25">
      <c r="A8489" s="69"/>
    </row>
    <row r="8490" spans="1:1" s="68" customFormat="1" x14ac:dyDescent="0.25">
      <c r="A8490" s="69"/>
    </row>
    <row r="8491" spans="1:1" s="68" customFormat="1" x14ac:dyDescent="0.25">
      <c r="A8491" s="69"/>
    </row>
    <row r="8492" spans="1:1" s="68" customFormat="1" x14ac:dyDescent="0.25">
      <c r="A8492" s="69"/>
    </row>
    <row r="8493" spans="1:1" s="68" customFormat="1" x14ac:dyDescent="0.25">
      <c r="A8493" s="69"/>
    </row>
    <row r="8494" spans="1:1" s="68" customFormat="1" x14ac:dyDescent="0.25">
      <c r="A8494" s="69"/>
    </row>
    <row r="8495" spans="1:1" s="68" customFormat="1" x14ac:dyDescent="0.25">
      <c r="A8495" s="69"/>
    </row>
    <row r="8496" spans="1:1" s="68" customFormat="1" x14ac:dyDescent="0.25">
      <c r="A8496" s="69"/>
    </row>
    <row r="8497" spans="1:1" s="68" customFormat="1" x14ac:dyDescent="0.25">
      <c r="A8497" s="69"/>
    </row>
    <row r="8498" spans="1:1" s="68" customFormat="1" x14ac:dyDescent="0.25">
      <c r="A8498" s="69"/>
    </row>
    <row r="8499" spans="1:1" s="68" customFormat="1" x14ac:dyDescent="0.25">
      <c r="A8499" s="69"/>
    </row>
    <row r="8500" spans="1:1" s="68" customFormat="1" x14ac:dyDescent="0.25">
      <c r="A8500" s="69"/>
    </row>
    <row r="8501" spans="1:1" s="68" customFormat="1" x14ac:dyDescent="0.25">
      <c r="A8501" s="69"/>
    </row>
    <row r="8502" spans="1:1" s="68" customFormat="1" x14ac:dyDescent="0.25">
      <c r="A8502" s="69"/>
    </row>
    <row r="8503" spans="1:1" s="68" customFormat="1" x14ac:dyDescent="0.25">
      <c r="A8503" s="69"/>
    </row>
    <row r="8504" spans="1:1" s="68" customFormat="1" x14ac:dyDescent="0.25">
      <c r="A8504" s="69"/>
    </row>
    <row r="8505" spans="1:1" s="68" customFormat="1" x14ac:dyDescent="0.25">
      <c r="A8505" s="69"/>
    </row>
    <row r="8506" spans="1:1" s="68" customFormat="1" x14ac:dyDescent="0.25">
      <c r="A8506" s="69"/>
    </row>
    <row r="8507" spans="1:1" s="68" customFormat="1" x14ac:dyDescent="0.25">
      <c r="A8507" s="69"/>
    </row>
    <row r="8508" spans="1:1" s="68" customFormat="1" x14ac:dyDescent="0.25">
      <c r="A8508" s="69"/>
    </row>
    <row r="8509" spans="1:1" s="68" customFormat="1" x14ac:dyDescent="0.25">
      <c r="A8509" s="69"/>
    </row>
    <row r="8510" spans="1:1" s="68" customFormat="1" x14ac:dyDescent="0.25">
      <c r="A8510" s="69"/>
    </row>
    <row r="8511" spans="1:1" s="68" customFormat="1" x14ac:dyDescent="0.25">
      <c r="A8511" s="69"/>
    </row>
    <row r="8512" spans="1:1" s="68" customFormat="1" x14ac:dyDescent="0.25">
      <c r="A8512" s="69"/>
    </row>
    <row r="8513" spans="1:1" s="68" customFormat="1" x14ac:dyDescent="0.25">
      <c r="A8513" s="69"/>
    </row>
    <row r="8514" spans="1:1" s="68" customFormat="1" x14ac:dyDescent="0.25">
      <c r="A8514" s="69"/>
    </row>
    <row r="8515" spans="1:1" s="68" customFormat="1" x14ac:dyDescent="0.25">
      <c r="A8515" s="69"/>
    </row>
    <row r="8516" spans="1:1" s="68" customFormat="1" x14ac:dyDescent="0.25">
      <c r="A8516" s="69"/>
    </row>
    <row r="8517" spans="1:1" s="68" customFormat="1" x14ac:dyDescent="0.25">
      <c r="A8517" s="69"/>
    </row>
    <row r="8518" spans="1:1" s="68" customFormat="1" x14ac:dyDescent="0.25">
      <c r="A8518" s="69"/>
    </row>
    <row r="8519" spans="1:1" s="68" customFormat="1" x14ac:dyDescent="0.25">
      <c r="A8519" s="69"/>
    </row>
    <row r="8520" spans="1:1" s="68" customFormat="1" x14ac:dyDescent="0.25">
      <c r="A8520" s="69"/>
    </row>
    <row r="8521" spans="1:1" s="68" customFormat="1" x14ac:dyDescent="0.25">
      <c r="A8521" s="69"/>
    </row>
    <row r="8522" spans="1:1" s="68" customFormat="1" x14ac:dyDescent="0.25">
      <c r="A8522" s="69"/>
    </row>
    <row r="8523" spans="1:1" s="68" customFormat="1" x14ac:dyDescent="0.25">
      <c r="A8523" s="69"/>
    </row>
    <row r="8524" spans="1:1" s="68" customFormat="1" x14ac:dyDescent="0.25">
      <c r="A8524" s="69"/>
    </row>
    <row r="8525" spans="1:1" s="68" customFormat="1" x14ac:dyDescent="0.25">
      <c r="A8525" s="69"/>
    </row>
    <row r="8526" spans="1:1" s="68" customFormat="1" x14ac:dyDescent="0.25">
      <c r="A8526" s="69"/>
    </row>
    <row r="8527" spans="1:1" s="68" customFormat="1" x14ac:dyDescent="0.25">
      <c r="A8527" s="69"/>
    </row>
    <row r="8528" spans="1:1" s="68" customFormat="1" x14ac:dyDescent="0.25">
      <c r="A8528" s="69"/>
    </row>
    <row r="8529" spans="1:1" s="68" customFormat="1" x14ac:dyDescent="0.25">
      <c r="A8529" s="69"/>
    </row>
    <row r="8530" spans="1:1" s="68" customFormat="1" x14ac:dyDescent="0.25">
      <c r="A8530" s="69"/>
    </row>
    <row r="8531" spans="1:1" s="68" customFormat="1" x14ac:dyDescent="0.25">
      <c r="A8531" s="69"/>
    </row>
    <row r="8532" spans="1:1" s="68" customFormat="1" x14ac:dyDescent="0.25">
      <c r="A8532" s="69"/>
    </row>
    <row r="8533" spans="1:1" s="68" customFormat="1" x14ac:dyDescent="0.25">
      <c r="A8533" s="69"/>
    </row>
    <row r="8534" spans="1:1" s="68" customFormat="1" x14ac:dyDescent="0.25">
      <c r="A8534" s="69"/>
    </row>
    <row r="8535" spans="1:1" s="68" customFormat="1" x14ac:dyDescent="0.25">
      <c r="A8535" s="69"/>
    </row>
    <row r="8536" spans="1:1" s="68" customFormat="1" x14ac:dyDescent="0.25">
      <c r="A8536" s="69"/>
    </row>
    <row r="8537" spans="1:1" s="68" customFormat="1" x14ac:dyDescent="0.25">
      <c r="A8537" s="69"/>
    </row>
    <row r="8538" spans="1:1" s="68" customFormat="1" x14ac:dyDescent="0.25">
      <c r="A8538" s="69"/>
    </row>
    <row r="8539" spans="1:1" s="68" customFormat="1" x14ac:dyDescent="0.25">
      <c r="A8539" s="69"/>
    </row>
    <row r="8540" spans="1:1" s="68" customFormat="1" x14ac:dyDescent="0.25">
      <c r="A8540" s="69"/>
    </row>
    <row r="8541" spans="1:1" s="68" customFormat="1" x14ac:dyDescent="0.25">
      <c r="A8541" s="69"/>
    </row>
    <row r="8542" spans="1:1" s="68" customFormat="1" x14ac:dyDescent="0.25">
      <c r="A8542" s="69"/>
    </row>
    <row r="8543" spans="1:1" s="68" customFormat="1" x14ac:dyDescent="0.25">
      <c r="A8543" s="69"/>
    </row>
    <row r="8544" spans="1:1" s="68" customFormat="1" x14ac:dyDescent="0.25">
      <c r="A8544" s="69"/>
    </row>
    <row r="8545" spans="1:1" s="68" customFormat="1" x14ac:dyDescent="0.25">
      <c r="A8545" s="69"/>
    </row>
    <row r="8546" spans="1:1" s="68" customFormat="1" x14ac:dyDescent="0.25">
      <c r="A8546" s="69"/>
    </row>
    <row r="8547" spans="1:1" s="68" customFormat="1" x14ac:dyDescent="0.25">
      <c r="A8547" s="69"/>
    </row>
    <row r="8548" spans="1:1" s="68" customFormat="1" x14ac:dyDescent="0.25">
      <c r="A8548" s="69"/>
    </row>
    <row r="8549" spans="1:1" s="68" customFormat="1" x14ac:dyDescent="0.25">
      <c r="A8549" s="69"/>
    </row>
    <row r="8550" spans="1:1" s="68" customFormat="1" x14ac:dyDescent="0.25">
      <c r="A8550" s="69"/>
    </row>
    <row r="8551" spans="1:1" s="68" customFormat="1" x14ac:dyDescent="0.25">
      <c r="A8551" s="69"/>
    </row>
    <row r="8552" spans="1:1" s="68" customFormat="1" x14ac:dyDescent="0.25">
      <c r="A8552" s="69"/>
    </row>
    <row r="8553" spans="1:1" s="68" customFormat="1" x14ac:dyDescent="0.25">
      <c r="A8553" s="69"/>
    </row>
    <row r="8554" spans="1:1" s="68" customFormat="1" x14ac:dyDescent="0.25">
      <c r="A8554" s="69"/>
    </row>
    <row r="8555" spans="1:1" s="68" customFormat="1" x14ac:dyDescent="0.25">
      <c r="A8555" s="69"/>
    </row>
    <row r="8556" spans="1:1" s="68" customFormat="1" x14ac:dyDescent="0.25">
      <c r="A8556" s="69"/>
    </row>
    <row r="8557" spans="1:1" s="68" customFormat="1" x14ac:dyDescent="0.25">
      <c r="A8557" s="69"/>
    </row>
    <row r="8558" spans="1:1" s="68" customFormat="1" x14ac:dyDescent="0.25">
      <c r="A8558" s="69"/>
    </row>
    <row r="8559" spans="1:1" s="68" customFormat="1" x14ac:dyDescent="0.25">
      <c r="A8559" s="69"/>
    </row>
    <row r="8560" spans="1:1" s="68" customFormat="1" x14ac:dyDescent="0.25">
      <c r="A8560" s="69"/>
    </row>
    <row r="8561" spans="1:1" s="68" customFormat="1" x14ac:dyDescent="0.25">
      <c r="A8561" s="69"/>
    </row>
    <row r="8562" spans="1:1" s="68" customFormat="1" x14ac:dyDescent="0.25">
      <c r="A8562" s="69"/>
    </row>
    <row r="8563" spans="1:1" s="68" customFormat="1" x14ac:dyDescent="0.25">
      <c r="A8563" s="69"/>
    </row>
    <row r="8564" spans="1:1" s="68" customFormat="1" x14ac:dyDescent="0.25">
      <c r="A8564" s="69"/>
    </row>
    <row r="8565" spans="1:1" s="68" customFormat="1" x14ac:dyDescent="0.25">
      <c r="A8565" s="69"/>
    </row>
    <row r="8566" spans="1:1" s="68" customFormat="1" x14ac:dyDescent="0.25">
      <c r="A8566" s="69"/>
    </row>
    <row r="8567" spans="1:1" s="68" customFormat="1" x14ac:dyDescent="0.25">
      <c r="A8567" s="69"/>
    </row>
    <row r="8568" spans="1:1" s="68" customFormat="1" x14ac:dyDescent="0.25">
      <c r="A8568" s="69"/>
    </row>
    <row r="8569" spans="1:1" s="68" customFormat="1" x14ac:dyDescent="0.25">
      <c r="A8569" s="69"/>
    </row>
    <row r="8570" spans="1:1" s="68" customFormat="1" x14ac:dyDescent="0.25">
      <c r="A8570" s="69"/>
    </row>
    <row r="8571" spans="1:1" s="68" customFormat="1" x14ac:dyDescent="0.25">
      <c r="A8571" s="69"/>
    </row>
    <row r="8572" spans="1:1" s="68" customFormat="1" x14ac:dyDescent="0.25">
      <c r="A8572" s="69"/>
    </row>
    <row r="8573" spans="1:1" s="68" customFormat="1" x14ac:dyDescent="0.25">
      <c r="A8573" s="69"/>
    </row>
    <row r="8574" spans="1:1" s="68" customFormat="1" x14ac:dyDescent="0.25">
      <c r="A8574" s="69"/>
    </row>
    <row r="8575" spans="1:1" s="68" customFormat="1" x14ac:dyDescent="0.25">
      <c r="A8575" s="69"/>
    </row>
    <row r="8576" spans="1:1" s="68" customFormat="1" x14ac:dyDescent="0.25">
      <c r="A8576" s="69"/>
    </row>
    <row r="8577" spans="1:1" s="68" customFormat="1" x14ac:dyDescent="0.25">
      <c r="A8577" s="69"/>
    </row>
    <row r="8578" spans="1:1" s="68" customFormat="1" x14ac:dyDescent="0.25">
      <c r="A8578" s="69"/>
    </row>
    <row r="8579" spans="1:1" s="68" customFormat="1" x14ac:dyDescent="0.25">
      <c r="A8579" s="69"/>
    </row>
    <row r="8580" spans="1:1" s="68" customFormat="1" x14ac:dyDescent="0.25">
      <c r="A8580" s="69"/>
    </row>
    <row r="8581" spans="1:1" s="68" customFormat="1" x14ac:dyDescent="0.25">
      <c r="A8581" s="69"/>
    </row>
    <row r="8582" spans="1:1" s="68" customFormat="1" x14ac:dyDescent="0.25">
      <c r="A8582" s="69"/>
    </row>
    <row r="8583" spans="1:1" s="68" customFormat="1" x14ac:dyDescent="0.25">
      <c r="A8583" s="69"/>
    </row>
    <row r="8584" spans="1:1" s="68" customFormat="1" x14ac:dyDescent="0.25">
      <c r="A8584" s="69"/>
    </row>
    <row r="8585" spans="1:1" s="68" customFormat="1" x14ac:dyDescent="0.25">
      <c r="A8585" s="69"/>
    </row>
    <row r="8586" spans="1:1" s="68" customFormat="1" x14ac:dyDescent="0.25">
      <c r="A8586" s="69"/>
    </row>
    <row r="8587" spans="1:1" s="68" customFormat="1" x14ac:dyDescent="0.25">
      <c r="A8587" s="69"/>
    </row>
    <row r="8588" spans="1:1" s="68" customFormat="1" x14ac:dyDescent="0.25">
      <c r="A8588" s="69"/>
    </row>
    <row r="8589" spans="1:1" s="68" customFormat="1" x14ac:dyDescent="0.25">
      <c r="A8589" s="69"/>
    </row>
    <row r="8590" spans="1:1" s="68" customFormat="1" x14ac:dyDescent="0.25">
      <c r="A8590" s="69"/>
    </row>
    <row r="8591" spans="1:1" s="68" customFormat="1" x14ac:dyDescent="0.25">
      <c r="A8591" s="69"/>
    </row>
    <row r="8592" spans="1:1" s="68" customFormat="1" x14ac:dyDescent="0.25">
      <c r="A8592" s="69"/>
    </row>
    <row r="8593" spans="1:1" s="68" customFormat="1" x14ac:dyDescent="0.25">
      <c r="A8593" s="69"/>
    </row>
    <row r="8594" spans="1:1" s="68" customFormat="1" x14ac:dyDescent="0.25">
      <c r="A8594" s="69"/>
    </row>
    <row r="8595" spans="1:1" s="68" customFormat="1" x14ac:dyDescent="0.25">
      <c r="A8595" s="69"/>
    </row>
    <row r="8596" spans="1:1" s="68" customFormat="1" x14ac:dyDescent="0.25">
      <c r="A8596" s="69"/>
    </row>
    <row r="8597" spans="1:1" s="68" customFormat="1" x14ac:dyDescent="0.25">
      <c r="A8597" s="69"/>
    </row>
    <row r="8598" spans="1:1" s="68" customFormat="1" x14ac:dyDescent="0.25">
      <c r="A8598" s="69"/>
    </row>
    <row r="8599" spans="1:1" s="68" customFormat="1" x14ac:dyDescent="0.25">
      <c r="A8599" s="69"/>
    </row>
    <row r="8600" spans="1:1" s="68" customFormat="1" x14ac:dyDescent="0.25">
      <c r="A8600" s="69"/>
    </row>
    <row r="8601" spans="1:1" s="68" customFormat="1" x14ac:dyDescent="0.25">
      <c r="A8601" s="69"/>
    </row>
    <row r="8602" spans="1:1" s="68" customFormat="1" x14ac:dyDescent="0.25">
      <c r="A8602" s="69"/>
    </row>
    <row r="8603" spans="1:1" s="68" customFormat="1" x14ac:dyDescent="0.25">
      <c r="A8603" s="69"/>
    </row>
    <row r="8604" spans="1:1" s="68" customFormat="1" x14ac:dyDescent="0.25">
      <c r="A8604" s="69"/>
    </row>
    <row r="8605" spans="1:1" s="68" customFormat="1" x14ac:dyDescent="0.25">
      <c r="A8605" s="69"/>
    </row>
    <row r="8606" spans="1:1" s="68" customFormat="1" x14ac:dyDescent="0.25">
      <c r="A8606" s="69"/>
    </row>
    <row r="8607" spans="1:1" s="68" customFormat="1" x14ac:dyDescent="0.25">
      <c r="A8607" s="69"/>
    </row>
    <row r="8608" spans="1:1" s="68" customFormat="1" x14ac:dyDescent="0.25">
      <c r="A8608" s="69"/>
    </row>
    <row r="8609" spans="1:1" s="68" customFormat="1" x14ac:dyDescent="0.25">
      <c r="A8609" s="69"/>
    </row>
    <row r="8610" spans="1:1" s="68" customFormat="1" x14ac:dyDescent="0.25">
      <c r="A8610" s="69"/>
    </row>
    <row r="8611" spans="1:1" s="68" customFormat="1" x14ac:dyDescent="0.25">
      <c r="A8611" s="69"/>
    </row>
    <row r="8612" spans="1:1" s="68" customFormat="1" x14ac:dyDescent="0.25">
      <c r="A8612" s="69"/>
    </row>
    <row r="8613" spans="1:1" s="68" customFormat="1" x14ac:dyDescent="0.25">
      <c r="A8613" s="69"/>
    </row>
    <row r="8614" spans="1:1" s="68" customFormat="1" x14ac:dyDescent="0.25">
      <c r="A8614" s="69"/>
    </row>
    <row r="8615" spans="1:1" s="68" customFormat="1" x14ac:dyDescent="0.25">
      <c r="A8615" s="69"/>
    </row>
    <row r="8616" spans="1:1" s="68" customFormat="1" x14ac:dyDescent="0.25">
      <c r="A8616" s="69"/>
    </row>
    <row r="8617" spans="1:1" s="68" customFormat="1" x14ac:dyDescent="0.25">
      <c r="A8617" s="69"/>
    </row>
    <row r="8618" spans="1:1" s="68" customFormat="1" x14ac:dyDescent="0.25">
      <c r="A8618" s="69"/>
    </row>
    <row r="8619" spans="1:1" s="68" customFormat="1" x14ac:dyDescent="0.25">
      <c r="A8619" s="69"/>
    </row>
    <row r="8620" spans="1:1" s="68" customFormat="1" x14ac:dyDescent="0.25">
      <c r="A8620" s="69"/>
    </row>
    <row r="8621" spans="1:1" s="68" customFormat="1" x14ac:dyDescent="0.25">
      <c r="A8621" s="69"/>
    </row>
    <row r="8622" spans="1:1" s="68" customFormat="1" x14ac:dyDescent="0.25">
      <c r="A8622" s="69"/>
    </row>
    <row r="8623" spans="1:1" s="68" customFormat="1" x14ac:dyDescent="0.25">
      <c r="A8623" s="69"/>
    </row>
    <row r="8624" spans="1:1" s="68" customFormat="1" x14ac:dyDescent="0.25">
      <c r="A8624" s="69"/>
    </row>
    <row r="8625" spans="1:1" s="68" customFormat="1" x14ac:dyDescent="0.25">
      <c r="A8625" s="69"/>
    </row>
    <row r="8626" spans="1:1" s="68" customFormat="1" x14ac:dyDescent="0.25">
      <c r="A8626" s="69"/>
    </row>
    <row r="8627" spans="1:1" s="68" customFormat="1" x14ac:dyDescent="0.25">
      <c r="A8627" s="69"/>
    </row>
    <row r="8628" spans="1:1" s="68" customFormat="1" x14ac:dyDescent="0.25">
      <c r="A8628" s="69"/>
    </row>
    <row r="8629" spans="1:1" s="68" customFormat="1" x14ac:dyDescent="0.25">
      <c r="A8629" s="69"/>
    </row>
    <row r="8630" spans="1:1" s="68" customFormat="1" x14ac:dyDescent="0.25">
      <c r="A8630" s="69"/>
    </row>
    <row r="8631" spans="1:1" s="68" customFormat="1" x14ac:dyDescent="0.25">
      <c r="A8631" s="69"/>
    </row>
    <row r="8632" spans="1:1" s="68" customFormat="1" x14ac:dyDescent="0.25">
      <c r="A8632" s="69"/>
    </row>
    <row r="8633" spans="1:1" s="68" customFormat="1" x14ac:dyDescent="0.25">
      <c r="A8633" s="69"/>
    </row>
    <row r="8634" spans="1:1" s="68" customFormat="1" x14ac:dyDescent="0.25">
      <c r="A8634" s="69"/>
    </row>
    <row r="8635" spans="1:1" s="68" customFormat="1" x14ac:dyDescent="0.25">
      <c r="A8635" s="69"/>
    </row>
    <row r="8636" spans="1:1" s="68" customFormat="1" x14ac:dyDescent="0.25">
      <c r="A8636" s="69"/>
    </row>
    <row r="8637" spans="1:1" s="68" customFormat="1" x14ac:dyDescent="0.25">
      <c r="A8637" s="69"/>
    </row>
    <row r="8638" spans="1:1" s="68" customFormat="1" x14ac:dyDescent="0.25">
      <c r="A8638" s="69"/>
    </row>
    <row r="8639" spans="1:1" s="68" customFormat="1" x14ac:dyDescent="0.25">
      <c r="A8639" s="69"/>
    </row>
    <row r="8640" spans="1:1" s="68" customFormat="1" x14ac:dyDescent="0.25">
      <c r="A8640" s="69"/>
    </row>
    <row r="8641" spans="1:1" s="68" customFormat="1" x14ac:dyDescent="0.25">
      <c r="A8641" s="69"/>
    </row>
    <row r="8642" spans="1:1" s="68" customFormat="1" x14ac:dyDescent="0.25">
      <c r="A8642" s="69"/>
    </row>
    <row r="8643" spans="1:1" s="68" customFormat="1" x14ac:dyDescent="0.25">
      <c r="A8643" s="69"/>
    </row>
    <row r="8644" spans="1:1" s="68" customFormat="1" x14ac:dyDescent="0.25">
      <c r="A8644" s="69"/>
    </row>
    <row r="8645" spans="1:1" s="68" customFormat="1" x14ac:dyDescent="0.25">
      <c r="A8645" s="69"/>
    </row>
    <row r="8646" spans="1:1" s="68" customFormat="1" x14ac:dyDescent="0.25">
      <c r="A8646" s="69"/>
    </row>
    <row r="8647" spans="1:1" s="68" customFormat="1" x14ac:dyDescent="0.25">
      <c r="A8647" s="69"/>
    </row>
    <row r="8648" spans="1:1" s="68" customFormat="1" x14ac:dyDescent="0.25">
      <c r="A8648" s="69"/>
    </row>
    <row r="8649" spans="1:1" s="68" customFormat="1" x14ac:dyDescent="0.25">
      <c r="A8649" s="69"/>
    </row>
    <row r="8650" spans="1:1" s="68" customFormat="1" x14ac:dyDescent="0.25">
      <c r="A8650" s="69"/>
    </row>
    <row r="8651" spans="1:1" s="68" customFormat="1" x14ac:dyDescent="0.25">
      <c r="A8651" s="69"/>
    </row>
    <row r="8652" spans="1:1" s="68" customFormat="1" x14ac:dyDescent="0.25">
      <c r="A8652" s="69"/>
    </row>
    <row r="8653" spans="1:1" s="68" customFormat="1" x14ac:dyDescent="0.25">
      <c r="A8653" s="69"/>
    </row>
    <row r="8654" spans="1:1" s="68" customFormat="1" x14ac:dyDescent="0.25">
      <c r="A8654" s="69"/>
    </row>
    <row r="8655" spans="1:1" s="68" customFormat="1" x14ac:dyDescent="0.25">
      <c r="A8655" s="69"/>
    </row>
    <row r="8656" spans="1:1" s="68" customFormat="1" x14ac:dyDescent="0.25">
      <c r="A8656" s="69"/>
    </row>
    <row r="8657" spans="1:1" s="68" customFormat="1" x14ac:dyDescent="0.25">
      <c r="A8657" s="69"/>
    </row>
    <row r="8658" spans="1:1" s="68" customFormat="1" x14ac:dyDescent="0.25">
      <c r="A8658" s="69"/>
    </row>
    <row r="8659" spans="1:1" s="68" customFormat="1" x14ac:dyDescent="0.25">
      <c r="A8659" s="69"/>
    </row>
    <row r="8660" spans="1:1" s="68" customFormat="1" x14ac:dyDescent="0.25">
      <c r="A8660" s="69"/>
    </row>
    <row r="8661" spans="1:1" s="68" customFormat="1" x14ac:dyDescent="0.25">
      <c r="A8661" s="69"/>
    </row>
    <row r="8662" spans="1:1" s="68" customFormat="1" x14ac:dyDescent="0.25">
      <c r="A8662" s="69"/>
    </row>
    <row r="8663" spans="1:1" s="68" customFormat="1" x14ac:dyDescent="0.25">
      <c r="A8663" s="69"/>
    </row>
    <row r="8664" spans="1:1" s="68" customFormat="1" x14ac:dyDescent="0.25">
      <c r="A8664" s="69"/>
    </row>
    <row r="8665" spans="1:1" s="68" customFormat="1" x14ac:dyDescent="0.25">
      <c r="A8665" s="69"/>
    </row>
    <row r="8666" spans="1:1" s="68" customFormat="1" x14ac:dyDescent="0.25">
      <c r="A8666" s="69"/>
    </row>
    <row r="8667" spans="1:1" s="68" customFormat="1" x14ac:dyDescent="0.25">
      <c r="A8667" s="69"/>
    </row>
    <row r="8668" spans="1:1" s="68" customFormat="1" x14ac:dyDescent="0.25">
      <c r="A8668" s="69"/>
    </row>
    <row r="8669" spans="1:1" s="68" customFormat="1" x14ac:dyDescent="0.25">
      <c r="A8669" s="69"/>
    </row>
    <row r="8670" spans="1:1" s="68" customFormat="1" x14ac:dyDescent="0.25">
      <c r="A8670" s="69"/>
    </row>
    <row r="8671" spans="1:1" s="68" customFormat="1" x14ac:dyDescent="0.25">
      <c r="A8671" s="69"/>
    </row>
    <row r="8672" spans="1:1" s="68" customFormat="1" x14ac:dyDescent="0.25">
      <c r="A8672" s="69"/>
    </row>
    <row r="8673" spans="1:1" s="68" customFormat="1" x14ac:dyDescent="0.25">
      <c r="A8673" s="69"/>
    </row>
    <row r="8674" spans="1:1" s="68" customFormat="1" x14ac:dyDescent="0.25">
      <c r="A8674" s="69"/>
    </row>
    <row r="8675" spans="1:1" s="68" customFormat="1" x14ac:dyDescent="0.25">
      <c r="A8675" s="69"/>
    </row>
    <row r="8676" spans="1:1" s="68" customFormat="1" x14ac:dyDescent="0.25">
      <c r="A8676" s="69"/>
    </row>
    <row r="8677" spans="1:1" s="68" customFormat="1" x14ac:dyDescent="0.25">
      <c r="A8677" s="69"/>
    </row>
    <row r="8678" spans="1:1" s="68" customFormat="1" x14ac:dyDescent="0.25">
      <c r="A8678" s="69"/>
    </row>
    <row r="8679" spans="1:1" s="68" customFormat="1" x14ac:dyDescent="0.25">
      <c r="A8679" s="69"/>
    </row>
    <row r="8680" spans="1:1" s="68" customFormat="1" x14ac:dyDescent="0.25">
      <c r="A8680" s="69"/>
    </row>
    <row r="8681" spans="1:1" s="68" customFormat="1" x14ac:dyDescent="0.25">
      <c r="A8681" s="69"/>
    </row>
    <row r="8682" spans="1:1" s="68" customFormat="1" x14ac:dyDescent="0.25">
      <c r="A8682" s="69"/>
    </row>
    <row r="8683" spans="1:1" s="68" customFormat="1" x14ac:dyDescent="0.25">
      <c r="A8683" s="69"/>
    </row>
    <row r="8684" spans="1:1" s="68" customFormat="1" x14ac:dyDescent="0.25">
      <c r="A8684" s="69"/>
    </row>
    <row r="8685" spans="1:1" s="68" customFormat="1" x14ac:dyDescent="0.25">
      <c r="A8685" s="69"/>
    </row>
    <row r="8686" spans="1:1" s="68" customFormat="1" x14ac:dyDescent="0.25">
      <c r="A8686" s="69"/>
    </row>
    <row r="8687" spans="1:1" s="68" customFormat="1" x14ac:dyDescent="0.25">
      <c r="A8687" s="69"/>
    </row>
    <row r="8688" spans="1:1" s="68" customFormat="1" x14ac:dyDescent="0.25">
      <c r="A8688" s="69"/>
    </row>
    <row r="8689" spans="1:1" s="68" customFormat="1" x14ac:dyDescent="0.25">
      <c r="A8689" s="69"/>
    </row>
    <row r="8690" spans="1:1" s="68" customFormat="1" x14ac:dyDescent="0.25">
      <c r="A8690" s="69"/>
    </row>
    <row r="8691" spans="1:1" s="68" customFormat="1" x14ac:dyDescent="0.25">
      <c r="A8691" s="69"/>
    </row>
    <row r="8692" spans="1:1" s="68" customFormat="1" x14ac:dyDescent="0.25">
      <c r="A8692" s="69"/>
    </row>
    <row r="8693" spans="1:1" s="68" customFormat="1" x14ac:dyDescent="0.25">
      <c r="A8693" s="69"/>
    </row>
    <row r="8694" spans="1:1" s="68" customFormat="1" x14ac:dyDescent="0.25">
      <c r="A8694" s="69"/>
    </row>
    <row r="8695" spans="1:1" s="68" customFormat="1" x14ac:dyDescent="0.25">
      <c r="A8695" s="69"/>
    </row>
    <row r="8696" spans="1:1" s="68" customFormat="1" x14ac:dyDescent="0.25">
      <c r="A8696" s="69"/>
    </row>
    <row r="8697" spans="1:1" s="68" customFormat="1" x14ac:dyDescent="0.25">
      <c r="A8697" s="69"/>
    </row>
    <row r="8698" spans="1:1" s="68" customFormat="1" x14ac:dyDescent="0.25">
      <c r="A8698" s="69"/>
    </row>
    <row r="8699" spans="1:1" s="68" customFormat="1" x14ac:dyDescent="0.25">
      <c r="A8699" s="69"/>
    </row>
    <row r="8700" spans="1:1" s="68" customFormat="1" x14ac:dyDescent="0.25">
      <c r="A8700" s="69"/>
    </row>
    <row r="8701" spans="1:1" s="68" customFormat="1" x14ac:dyDescent="0.25">
      <c r="A8701" s="69"/>
    </row>
    <row r="8702" spans="1:1" s="68" customFormat="1" x14ac:dyDescent="0.25">
      <c r="A8702" s="69"/>
    </row>
    <row r="8703" spans="1:1" s="68" customFormat="1" x14ac:dyDescent="0.25">
      <c r="A8703" s="69"/>
    </row>
    <row r="8704" spans="1:1" s="68" customFormat="1" x14ac:dyDescent="0.25">
      <c r="A8704" s="69"/>
    </row>
    <row r="8705" spans="1:1" s="68" customFormat="1" x14ac:dyDescent="0.25">
      <c r="A8705" s="69"/>
    </row>
    <row r="8706" spans="1:1" s="68" customFormat="1" x14ac:dyDescent="0.25">
      <c r="A8706" s="69"/>
    </row>
    <row r="8707" spans="1:1" s="68" customFormat="1" x14ac:dyDescent="0.25">
      <c r="A8707" s="69"/>
    </row>
    <row r="8708" spans="1:1" s="68" customFormat="1" x14ac:dyDescent="0.25">
      <c r="A8708" s="69"/>
    </row>
    <row r="8709" spans="1:1" s="68" customFormat="1" x14ac:dyDescent="0.25">
      <c r="A8709" s="69"/>
    </row>
    <row r="8710" spans="1:1" s="68" customFormat="1" x14ac:dyDescent="0.25">
      <c r="A8710" s="69"/>
    </row>
    <row r="8711" spans="1:1" s="68" customFormat="1" x14ac:dyDescent="0.25">
      <c r="A8711" s="69"/>
    </row>
    <row r="8712" spans="1:1" s="68" customFormat="1" x14ac:dyDescent="0.25">
      <c r="A8712" s="69"/>
    </row>
    <row r="8713" spans="1:1" s="68" customFormat="1" x14ac:dyDescent="0.25">
      <c r="A8713" s="69"/>
    </row>
    <row r="8714" spans="1:1" s="68" customFormat="1" x14ac:dyDescent="0.25">
      <c r="A8714" s="69"/>
    </row>
    <row r="8715" spans="1:1" s="68" customFormat="1" x14ac:dyDescent="0.25">
      <c r="A8715" s="69"/>
    </row>
    <row r="8716" spans="1:1" s="68" customFormat="1" x14ac:dyDescent="0.25">
      <c r="A8716" s="69"/>
    </row>
    <row r="8717" spans="1:1" s="68" customFormat="1" x14ac:dyDescent="0.25">
      <c r="A8717" s="69"/>
    </row>
    <row r="8718" spans="1:1" s="68" customFormat="1" x14ac:dyDescent="0.25">
      <c r="A8718" s="69"/>
    </row>
    <row r="8719" spans="1:1" s="68" customFormat="1" x14ac:dyDescent="0.25">
      <c r="A8719" s="69"/>
    </row>
    <row r="8720" spans="1:1" s="68" customFormat="1" x14ac:dyDescent="0.25">
      <c r="A8720" s="69"/>
    </row>
    <row r="8721" spans="1:1" s="68" customFormat="1" x14ac:dyDescent="0.25">
      <c r="A8721" s="69"/>
    </row>
    <row r="8722" spans="1:1" s="68" customFormat="1" x14ac:dyDescent="0.25">
      <c r="A8722" s="69"/>
    </row>
    <row r="8723" spans="1:1" s="68" customFormat="1" x14ac:dyDescent="0.25">
      <c r="A8723" s="69"/>
    </row>
    <row r="8724" spans="1:1" s="68" customFormat="1" x14ac:dyDescent="0.25">
      <c r="A8724" s="69"/>
    </row>
    <row r="8725" spans="1:1" s="68" customFormat="1" x14ac:dyDescent="0.25">
      <c r="A8725" s="69"/>
    </row>
    <row r="8726" spans="1:1" s="68" customFormat="1" x14ac:dyDescent="0.25">
      <c r="A8726" s="69"/>
    </row>
    <row r="8727" spans="1:1" s="68" customFormat="1" x14ac:dyDescent="0.25">
      <c r="A8727" s="69"/>
    </row>
    <row r="8728" spans="1:1" s="68" customFormat="1" x14ac:dyDescent="0.25">
      <c r="A8728" s="69"/>
    </row>
    <row r="8729" spans="1:1" s="68" customFormat="1" x14ac:dyDescent="0.25">
      <c r="A8729" s="69"/>
    </row>
    <row r="8730" spans="1:1" s="68" customFormat="1" x14ac:dyDescent="0.25">
      <c r="A8730" s="69"/>
    </row>
    <row r="8731" spans="1:1" s="68" customFormat="1" x14ac:dyDescent="0.25">
      <c r="A8731" s="69"/>
    </row>
    <row r="8732" spans="1:1" s="68" customFormat="1" x14ac:dyDescent="0.25">
      <c r="A8732" s="69"/>
    </row>
    <row r="8733" spans="1:1" s="68" customFormat="1" x14ac:dyDescent="0.25">
      <c r="A8733" s="69"/>
    </row>
    <row r="8734" spans="1:1" s="68" customFormat="1" x14ac:dyDescent="0.25">
      <c r="A8734" s="69"/>
    </row>
    <row r="8735" spans="1:1" s="68" customFormat="1" x14ac:dyDescent="0.25">
      <c r="A8735" s="69"/>
    </row>
    <row r="8736" spans="1:1" s="68" customFormat="1" x14ac:dyDescent="0.25">
      <c r="A8736" s="69"/>
    </row>
    <row r="8737" spans="1:1" s="68" customFormat="1" x14ac:dyDescent="0.25">
      <c r="A8737" s="69"/>
    </row>
    <row r="8738" spans="1:1" s="68" customFormat="1" x14ac:dyDescent="0.25">
      <c r="A8738" s="69"/>
    </row>
    <row r="8739" spans="1:1" s="68" customFormat="1" x14ac:dyDescent="0.25">
      <c r="A8739" s="69"/>
    </row>
    <row r="8740" spans="1:1" s="68" customFormat="1" x14ac:dyDescent="0.25">
      <c r="A8740" s="69"/>
    </row>
    <row r="8741" spans="1:1" s="68" customFormat="1" x14ac:dyDescent="0.25">
      <c r="A8741" s="69"/>
    </row>
    <row r="8742" spans="1:1" s="68" customFormat="1" x14ac:dyDescent="0.25">
      <c r="A8742" s="69"/>
    </row>
    <row r="8743" spans="1:1" s="68" customFormat="1" x14ac:dyDescent="0.25">
      <c r="A8743" s="69"/>
    </row>
    <row r="8744" spans="1:1" s="68" customFormat="1" x14ac:dyDescent="0.25">
      <c r="A8744" s="69"/>
    </row>
    <row r="8745" spans="1:1" s="68" customFormat="1" x14ac:dyDescent="0.25">
      <c r="A8745" s="69"/>
    </row>
    <row r="8746" spans="1:1" s="68" customFormat="1" x14ac:dyDescent="0.25">
      <c r="A8746" s="69"/>
    </row>
    <row r="8747" spans="1:1" s="68" customFormat="1" x14ac:dyDescent="0.25">
      <c r="A8747" s="69"/>
    </row>
    <row r="8748" spans="1:1" s="68" customFormat="1" x14ac:dyDescent="0.25">
      <c r="A8748" s="69"/>
    </row>
    <row r="8749" spans="1:1" s="68" customFormat="1" x14ac:dyDescent="0.25">
      <c r="A8749" s="69"/>
    </row>
    <row r="8750" spans="1:1" s="68" customFormat="1" x14ac:dyDescent="0.25">
      <c r="A8750" s="69"/>
    </row>
    <row r="8751" spans="1:1" s="68" customFormat="1" x14ac:dyDescent="0.25">
      <c r="A8751" s="69"/>
    </row>
    <row r="8752" spans="1:1" s="68" customFormat="1" x14ac:dyDescent="0.25">
      <c r="A8752" s="69"/>
    </row>
    <row r="8753" spans="1:1" s="68" customFormat="1" x14ac:dyDescent="0.25">
      <c r="A8753" s="69"/>
    </row>
    <row r="8754" spans="1:1" s="68" customFormat="1" x14ac:dyDescent="0.25">
      <c r="A8754" s="69"/>
    </row>
    <row r="8755" spans="1:1" s="68" customFormat="1" x14ac:dyDescent="0.25">
      <c r="A8755" s="69"/>
    </row>
    <row r="8756" spans="1:1" s="68" customFormat="1" x14ac:dyDescent="0.25">
      <c r="A8756" s="69"/>
    </row>
    <row r="8757" spans="1:1" s="68" customFormat="1" x14ac:dyDescent="0.25">
      <c r="A8757" s="69"/>
    </row>
    <row r="8758" spans="1:1" s="68" customFormat="1" x14ac:dyDescent="0.25">
      <c r="A8758" s="69"/>
    </row>
    <row r="8759" spans="1:1" s="68" customFormat="1" x14ac:dyDescent="0.25">
      <c r="A8759" s="69"/>
    </row>
    <row r="8760" spans="1:1" s="68" customFormat="1" x14ac:dyDescent="0.25">
      <c r="A8760" s="69"/>
    </row>
    <row r="8761" spans="1:1" s="68" customFormat="1" x14ac:dyDescent="0.25">
      <c r="A8761" s="69"/>
    </row>
    <row r="8762" spans="1:1" s="68" customFormat="1" x14ac:dyDescent="0.25">
      <c r="A8762" s="69"/>
    </row>
    <row r="8763" spans="1:1" s="68" customFormat="1" x14ac:dyDescent="0.25">
      <c r="A8763" s="69"/>
    </row>
    <row r="8764" spans="1:1" s="68" customFormat="1" x14ac:dyDescent="0.25">
      <c r="A8764" s="69"/>
    </row>
    <row r="8765" spans="1:1" s="68" customFormat="1" x14ac:dyDescent="0.25">
      <c r="A8765" s="69"/>
    </row>
    <row r="8766" spans="1:1" s="68" customFormat="1" x14ac:dyDescent="0.25">
      <c r="A8766" s="69"/>
    </row>
    <row r="8767" spans="1:1" s="68" customFormat="1" x14ac:dyDescent="0.25">
      <c r="A8767" s="69"/>
    </row>
    <row r="8768" spans="1:1" s="68" customFormat="1" x14ac:dyDescent="0.25">
      <c r="A8768" s="69"/>
    </row>
    <row r="8769" spans="1:1" s="68" customFormat="1" x14ac:dyDescent="0.25">
      <c r="A8769" s="69"/>
    </row>
    <row r="8770" spans="1:1" s="68" customFormat="1" x14ac:dyDescent="0.25">
      <c r="A8770" s="69"/>
    </row>
    <row r="8771" spans="1:1" s="68" customFormat="1" x14ac:dyDescent="0.25">
      <c r="A8771" s="69"/>
    </row>
    <row r="8772" spans="1:1" s="68" customFormat="1" x14ac:dyDescent="0.25">
      <c r="A8772" s="69"/>
    </row>
    <row r="8773" spans="1:1" s="68" customFormat="1" x14ac:dyDescent="0.25">
      <c r="A8773" s="69"/>
    </row>
    <row r="8774" spans="1:1" s="68" customFormat="1" x14ac:dyDescent="0.25">
      <c r="A8774" s="69"/>
    </row>
    <row r="8775" spans="1:1" s="68" customFormat="1" x14ac:dyDescent="0.25">
      <c r="A8775" s="69"/>
    </row>
    <row r="8776" spans="1:1" s="68" customFormat="1" x14ac:dyDescent="0.25">
      <c r="A8776" s="69"/>
    </row>
    <row r="8777" spans="1:1" s="68" customFormat="1" x14ac:dyDescent="0.25">
      <c r="A8777" s="69"/>
    </row>
    <row r="8778" spans="1:1" s="68" customFormat="1" x14ac:dyDescent="0.25">
      <c r="A8778" s="69"/>
    </row>
    <row r="8779" spans="1:1" s="68" customFormat="1" x14ac:dyDescent="0.25">
      <c r="A8779" s="69"/>
    </row>
    <row r="8780" spans="1:1" s="68" customFormat="1" x14ac:dyDescent="0.25">
      <c r="A8780" s="69"/>
    </row>
    <row r="8781" spans="1:1" s="68" customFormat="1" x14ac:dyDescent="0.25">
      <c r="A8781" s="69"/>
    </row>
    <row r="8782" spans="1:1" s="68" customFormat="1" x14ac:dyDescent="0.25">
      <c r="A8782" s="69"/>
    </row>
    <row r="8783" spans="1:1" s="68" customFormat="1" x14ac:dyDescent="0.25">
      <c r="A8783" s="69"/>
    </row>
    <row r="8784" spans="1:1" s="68" customFormat="1" x14ac:dyDescent="0.25">
      <c r="A8784" s="69"/>
    </row>
    <row r="8785" spans="1:1" s="68" customFormat="1" x14ac:dyDescent="0.25">
      <c r="A8785" s="69"/>
    </row>
    <row r="8786" spans="1:1" s="68" customFormat="1" x14ac:dyDescent="0.25">
      <c r="A8786" s="69"/>
    </row>
    <row r="8787" spans="1:1" s="68" customFormat="1" x14ac:dyDescent="0.25">
      <c r="A8787" s="69"/>
    </row>
    <row r="8788" spans="1:1" s="68" customFormat="1" x14ac:dyDescent="0.25">
      <c r="A8788" s="69"/>
    </row>
    <row r="8789" spans="1:1" s="68" customFormat="1" x14ac:dyDescent="0.25">
      <c r="A8789" s="69"/>
    </row>
    <row r="8790" spans="1:1" s="68" customFormat="1" x14ac:dyDescent="0.25">
      <c r="A8790" s="69"/>
    </row>
    <row r="8791" spans="1:1" s="68" customFormat="1" x14ac:dyDescent="0.25">
      <c r="A8791" s="69"/>
    </row>
    <row r="8792" spans="1:1" s="68" customFormat="1" x14ac:dyDescent="0.25">
      <c r="A8792" s="69"/>
    </row>
    <row r="8793" spans="1:1" s="68" customFormat="1" x14ac:dyDescent="0.25">
      <c r="A8793" s="69"/>
    </row>
    <row r="8794" spans="1:1" s="68" customFormat="1" x14ac:dyDescent="0.25">
      <c r="A8794" s="69"/>
    </row>
    <row r="8795" spans="1:1" s="68" customFormat="1" x14ac:dyDescent="0.25">
      <c r="A8795" s="69"/>
    </row>
    <row r="8796" spans="1:1" s="68" customFormat="1" x14ac:dyDescent="0.25">
      <c r="A8796" s="69"/>
    </row>
    <row r="8797" spans="1:1" s="68" customFormat="1" x14ac:dyDescent="0.25">
      <c r="A8797" s="69"/>
    </row>
    <row r="8798" spans="1:1" s="68" customFormat="1" x14ac:dyDescent="0.25">
      <c r="A8798" s="69"/>
    </row>
    <row r="8799" spans="1:1" s="68" customFormat="1" x14ac:dyDescent="0.25">
      <c r="A8799" s="69"/>
    </row>
    <row r="8800" spans="1:1" s="68" customFormat="1" x14ac:dyDescent="0.25">
      <c r="A8800" s="69"/>
    </row>
    <row r="8801" spans="1:1" s="68" customFormat="1" x14ac:dyDescent="0.25">
      <c r="A8801" s="69"/>
    </row>
    <row r="8802" spans="1:1" s="68" customFormat="1" x14ac:dyDescent="0.25">
      <c r="A8802" s="69"/>
    </row>
    <row r="8803" spans="1:1" s="68" customFormat="1" x14ac:dyDescent="0.25">
      <c r="A8803" s="69"/>
    </row>
    <row r="8804" spans="1:1" s="68" customFormat="1" x14ac:dyDescent="0.25">
      <c r="A8804" s="69"/>
    </row>
    <row r="8805" spans="1:1" s="68" customFormat="1" x14ac:dyDescent="0.25">
      <c r="A8805" s="69"/>
    </row>
    <row r="8806" spans="1:1" s="68" customFormat="1" x14ac:dyDescent="0.25">
      <c r="A8806" s="69"/>
    </row>
    <row r="8807" spans="1:1" s="68" customFormat="1" x14ac:dyDescent="0.25">
      <c r="A8807" s="69"/>
    </row>
    <row r="8808" spans="1:1" s="68" customFormat="1" x14ac:dyDescent="0.25">
      <c r="A8808" s="69"/>
    </row>
    <row r="8809" spans="1:1" s="68" customFormat="1" x14ac:dyDescent="0.25">
      <c r="A8809" s="69"/>
    </row>
    <row r="8810" spans="1:1" s="68" customFormat="1" x14ac:dyDescent="0.25">
      <c r="A8810" s="69"/>
    </row>
    <row r="8811" spans="1:1" s="68" customFormat="1" x14ac:dyDescent="0.25">
      <c r="A8811" s="69"/>
    </row>
    <row r="8812" spans="1:1" s="68" customFormat="1" x14ac:dyDescent="0.25">
      <c r="A8812" s="69"/>
    </row>
    <row r="8813" spans="1:1" s="68" customFormat="1" x14ac:dyDescent="0.25">
      <c r="A8813" s="69"/>
    </row>
    <row r="8814" spans="1:1" s="68" customFormat="1" x14ac:dyDescent="0.25">
      <c r="A8814" s="69"/>
    </row>
    <row r="8815" spans="1:1" s="68" customFormat="1" x14ac:dyDescent="0.25">
      <c r="A8815" s="69"/>
    </row>
    <row r="8816" spans="1:1" s="68" customFormat="1" x14ac:dyDescent="0.25">
      <c r="A8816" s="69"/>
    </row>
    <row r="8817" spans="1:1" s="68" customFormat="1" x14ac:dyDescent="0.25">
      <c r="A8817" s="69"/>
    </row>
    <row r="8818" spans="1:1" s="68" customFormat="1" x14ac:dyDescent="0.25">
      <c r="A8818" s="69"/>
    </row>
    <row r="8819" spans="1:1" s="68" customFormat="1" x14ac:dyDescent="0.25">
      <c r="A8819" s="69"/>
    </row>
    <row r="8820" spans="1:1" s="68" customFormat="1" x14ac:dyDescent="0.25">
      <c r="A8820" s="69"/>
    </row>
    <row r="8821" spans="1:1" s="68" customFormat="1" x14ac:dyDescent="0.25">
      <c r="A8821" s="69"/>
    </row>
    <row r="8822" spans="1:1" s="68" customFormat="1" x14ac:dyDescent="0.25">
      <c r="A8822" s="69"/>
    </row>
    <row r="8823" spans="1:1" s="68" customFormat="1" x14ac:dyDescent="0.25">
      <c r="A8823" s="69"/>
    </row>
    <row r="8824" spans="1:1" s="68" customFormat="1" x14ac:dyDescent="0.25">
      <c r="A8824" s="69"/>
    </row>
    <row r="8825" spans="1:1" s="68" customFormat="1" x14ac:dyDescent="0.25">
      <c r="A8825" s="69"/>
    </row>
    <row r="8826" spans="1:1" s="68" customFormat="1" x14ac:dyDescent="0.25">
      <c r="A8826" s="69"/>
    </row>
    <row r="8827" spans="1:1" s="68" customFormat="1" x14ac:dyDescent="0.25">
      <c r="A8827" s="69"/>
    </row>
    <row r="8828" spans="1:1" s="68" customFormat="1" x14ac:dyDescent="0.25">
      <c r="A8828" s="69"/>
    </row>
    <row r="8829" spans="1:1" s="68" customFormat="1" x14ac:dyDescent="0.25">
      <c r="A8829" s="69"/>
    </row>
    <row r="8830" spans="1:1" s="68" customFormat="1" x14ac:dyDescent="0.25">
      <c r="A8830" s="69"/>
    </row>
    <row r="8831" spans="1:1" s="68" customFormat="1" x14ac:dyDescent="0.25">
      <c r="A8831" s="69"/>
    </row>
    <row r="8832" spans="1:1" s="68" customFormat="1" x14ac:dyDescent="0.25">
      <c r="A8832" s="69"/>
    </row>
    <row r="8833" spans="1:1" s="68" customFormat="1" x14ac:dyDescent="0.25">
      <c r="A8833" s="69"/>
    </row>
    <row r="8834" spans="1:1" s="68" customFormat="1" x14ac:dyDescent="0.25">
      <c r="A8834" s="69"/>
    </row>
    <row r="8835" spans="1:1" s="68" customFormat="1" x14ac:dyDescent="0.25">
      <c r="A8835" s="69"/>
    </row>
    <row r="8836" spans="1:1" s="68" customFormat="1" x14ac:dyDescent="0.25">
      <c r="A8836" s="69"/>
    </row>
    <row r="8837" spans="1:1" s="68" customFormat="1" x14ac:dyDescent="0.25">
      <c r="A8837" s="69"/>
    </row>
    <row r="8838" spans="1:1" s="68" customFormat="1" x14ac:dyDescent="0.25">
      <c r="A8838" s="69"/>
    </row>
    <row r="8839" spans="1:1" s="68" customFormat="1" x14ac:dyDescent="0.25">
      <c r="A8839" s="69"/>
    </row>
    <row r="8840" spans="1:1" s="68" customFormat="1" x14ac:dyDescent="0.25">
      <c r="A8840" s="69"/>
    </row>
    <row r="8841" spans="1:1" s="68" customFormat="1" x14ac:dyDescent="0.25">
      <c r="A8841" s="69"/>
    </row>
    <row r="8842" spans="1:1" s="68" customFormat="1" x14ac:dyDescent="0.25">
      <c r="A8842" s="69"/>
    </row>
    <row r="8843" spans="1:1" s="68" customFormat="1" x14ac:dyDescent="0.25">
      <c r="A8843" s="69"/>
    </row>
    <row r="8844" spans="1:1" s="68" customFormat="1" x14ac:dyDescent="0.25">
      <c r="A8844" s="69"/>
    </row>
    <row r="8845" spans="1:1" s="68" customFormat="1" x14ac:dyDescent="0.25">
      <c r="A8845" s="69"/>
    </row>
    <row r="8846" spans="1:1" s="68" customFormat="1" x14ac:dyDescent="0.25">
      <c r="A8846" s="69"/>
    </row>
    <row r="8847" spans="1:1" s="68" customFormat="1" x14ac:dyDescent="0.25">
      <c r="A8847" s="69"/>
    </row>
    <row r="8848" spans="1:1" s="68" customFormat="1" x14ac:dyDescent="0.25">
      <c r="A8848" s="69"/>
    </row>
    <row r="8849" spans="1:1" s="68" customFormat="1" x14ac:dyDescent="0.25">
      <c r="A8849" s="69"/>
    </row>
    <row r="8850" spans="1:1" s="68" customFormat="1" x14ac:dyDescent="0.25">
      <c r="A8850" s="69"/>
    </row>
    <row r="8851" spans="1:1" s="68" customFormat="1" x14ac:dyDescent="0.25">
      <c r="A8851" s="69"/>
    </row>
    <row r="8852" spans="1:1" s="68" customFormat="1" x14ac:dyDescent="0.25">
      <c r="A8852" s="69"/>
    </row>
    <row r="8853" spans="1:1" s="68" customFormat="1" x14ac:dyDescent="0.25">
      <c r="A8853" s="69"/>
    </row>
    <row r="8854" spans="1:1" s="68" customFormat="1" x14ac:dyDescent="0.25">
      <c r="A8854" s="69"/>
    </row>
    <row r="8855" spans="1:1" s="68" customFormat="1" x14ac:dyDescent="0.25">
      <c r="A8855" s="69"/>
    </row>
    <row r="8856" spans="1:1" s="68" customFormat="1" x14ac:dyDescent="0.25">
      <c r="A8856" s="69"/>
    </row>
    <row r="8857" spans="1:1" s="68" customFormat="1" x14ac:dyDescent="0.25">
      <c r="A8857" s="69"/>
    </row>
    <row r="8858" spans="1:1" s="68" customFormat="1" x14ac:dyDescent="0.25">
      <c r="A8858" s="69"/>
    </row>
    <row r="8859" spans="1:1" s="68" customFormat="1" x14ac:dyDescent="0.25">
      <c r="A8859" s="69"/>
    </row>
    <row r="8860" spans="1:1" s="68" customFormat="1" x14ac:dyDescent="0.25">
      <c r="A8860" s="69"/>
    </row>
    <row r="8861" spans="1:1" s="68" customFormat="1" x14ac:dyDescent="0.25">
      <c r="A8861" s="69"/>
    </row>
    <row r="8862" spans="1:1" s="68" customFormat="1" x14ac:dyDescent="0.25">
      <c r="A8862" s="69"/>
    </row>
    <row r="8863" spans="1:1" s="68" customFormat="1" x14ac:dyDescent="0.25">
      <c r="A8863" s="69"/>
    </row>
    <row r="8864" spans="1:1" s="68" customFormat="1" x14ac:dyDescent="0.25">
      <c r="A8864" s="69"/>
    </row>
    <row r="8865" spans="1:1" s="68" customFormat="1" x14ac:dyDescent="0.25">
      <c r="A8865" s="69"/>
    </row>
    <row r="8866" spans="1:1" s="68" customFormat="1" x14ac:dyDescent="0.25">
      <c r="A8866" s="69"/>
    </row>
    <row r="8867" spans="1:1" s="68" customFormat="1" x14ac:dyDescent="0.25">
      <c r="A8867" s="69"/>
    </row>
    <row r="8868" spans="1:1" s="68" customFormat="1" x14ac:dyDescent="0.25">
      <c r="A8868" s="69"/>
    </row>
    <row r="8869" spans="1:1" s="68" customFormat="1" x14ac:dyDescent="0.25">
      <c r="A8869" s="69"/>
    </row>
    <row r="8870" spans="1:1" s="68" customFormat="1" x14ac:dyDescent="0.25">
      <c r="A8870" s="69"/>
    </row>
    <row r="8871" spans="1:1" s="68" customFormat="1" x14ac:dyDescent="0.25">
      <c r="A8871" s="69"/>
    </row>
    <row r="8872" spans="1:1" s="68" customFormat="1" x14ac:dyDescent="0.25">
      <c r="A8872" s="69"/>
    </row>
    <row r="8873" spans="1:1" s="68" customFormat="1" x14ac:dyDescent="0.25">
      <c r="A8873" s="69"/>
    </row>
    <row r="8874" spans="1:1" s="68" customFormat="1" x14ac:dyDescent="0.25">
      <c r="A8874" s="69"/>
    </row>
    <row r="8875" spans="1:1" s="68" customFormat="1" x14ac:dyDescent="0.25">
      <c r="A8875" s="69"/>
    </row>
    <row r="8876" spans="1:1" s="68" customFormat="1" x14ac:dyDescent="0.25">
      <c r="A8876" s="69"/>
    </row>
    <row r="8877" spans="1:1" s="68" customFormat="1" x14ac:dyDescent="0.25">
      <c r="A8877" s="69"/>
    </row>
    <row r="8878" spans="1:1" s="68" customFormat="1" x14ac:dyDescent="0.25">
      <c r="A8878" s="69"/>
    </row>
    <row r="8879" spans="1:1" s="68" customFormat="1" x14ac:dyDescent="0.25">
      <c r="A8879" s="69"/>
    </row>
    <row r="8880" spans="1:1" s="68" customFormat="1" x14ac:dyDescent="0.25">
      <c r="A8880" s="69"/>
    </row>
    <row r="8881" spans="1:1" s="68" customFormat="1" x14ac:dyDescent="0.25">
      <c r="A8881" s="69"/>
    </row>
    <row r="8882" spans="1:1" s="68" customFormat="1" x14ac:dyDescent="0.25">
      <c r="A8882" s="69"/>
    </row>
    <row r="8883" spans="1:1" s="68" customFormat="1" x14ac:dyDescent="0.25">
      <c r="A8883" s="69"/>
    </row>
    <row r="8884" spans="1:1" s="68" customFormat="1" x14ac:dyDescent="0.25">
      <c r="A8884" s="69"/>
    </row>
    <row r="8885" spans="1:1" s="68" customFormat="1" x14ac:dyDescent="0.25">
      <c r="A8885" s="69"/>
    </row>
    <row r="8886" spans="1:1" s="68" customFormat="1" x14ac:dyDescent="0.25">
      <c r="A8886" s="69"/>
    </row>
    <row r="8887" spans="1:1" s="68" customFormat="1" x14ac:dyDescent="0.25">
      <c r="A8887" s="69"/>
    </row>
    <row r="8888" spans="1:1" s="68" customFormat="1" x14ac:dyDescent="0.25">
      <c r="A8888" s="69"/>
    </row>
    <row r="8889" spans="1:1" s="68" customFormat="1" x14ac:dyDescent="0.25">
      <c r="A8889" s="69"/>
    </row>
    <row r="8890" spans="1:1" s="68" customFormat="1" x14ac:dyDescent="0.25">
      <c r="A8890" s="69"/>
    </row>
    <row r="8891" spans="1:1" s="68" customFormat="1" x14ac:dyDescent="0.25">
      <c r="A8891" s="69"/>
    </row>
    <row r="8892" spans="1:1" s="68" customFormat="1" x14ac:dyDescent="0.25">
      <c r="A8892" s="69"/>
    </row>
    <row r="8893" spans="1:1" s="68" customFormat="1" x14ac:dyDescent="0.25">
      <c r="A8893" s="69"/>
    </row>
    <row r="8894" spans="1:1" s="68" customFormat="1" x14ac:dyDescent="0.25">
      <c r="A8894" s="69"/>
    </row>
    <row r="8895" spans="1:1" s="68" customFormat="1" x14ac:dyDescent="0.25">
      <c r="A8895" s="69"/>
    </row>
    <row r="8896" spans="1:1" s="68" customFormat="1" x14ac:dyDescent="0.25">
      <c r="A8896" s="69"/>
    </row>
    <row r="8897" spans="1:1" s="68" customFormat="1" x14ac:dyDescent="0.25">
      <c r="A8897" s="69"/>
    </row>
    <row r="8898" spans="1:1" s="68" customFormat="1" x14ac:dyDescent="0.25">
      <c r="A8898" s="69"/>
    </row>
    <row r="8899" spans="1:1" s="68" customFormat="1" x14ac:dyDescent="0.25">
      <c r="A8899" s="69"/>
    </row>
    <row r="8900" spans="1:1" s="68" customFormat="1" x14ac:dyDescent="0.25">
      <c r="A8900" s="69"/>
    </row>
    <row r="8901" spans="1:1" s="68" customFormat="1" x14ac:dyDescent="0.25">
      <c r="A8901" s="69"/>
    </row>
    <row r="8902" spans="1:1" s="68" customFormat="1" x14ac:dyDescent="0.25">
      <c r="A8902" s="69"/>
    </row>
    <row r="8903" spans="1:1" s="68" customFormat="1" x14ac:dyDescent="0.25">
      <c r="A8903" s="69"/>
    </row>
    <row r="8904" spans="1:1" s="68" customFormat="1" x14ac:dyDescent="0.25">
      <c r="A8904" s="69"/>
    </row>
    <row r="8905" spans="1:1" s="68" customFormat="1" x14ac:dyDescent="0.25">
      <c r="A8905" s="69"/>
    </row>
    <row r="8906" spans="1:1" s="68" customFormat="1" x14ac:dyDescent="0.25">
      <c r="A8906" s="69"/>
    </row>
    <row r="8907" spans="1:1" s="68" customFormat="1" x14ac:dyDescent="0.25">
      <c r="A8907" s="69"/>
    </row>
    <row r="8908" spans="1:1" s="68" customFormat="1" x14ac:dyDescent="0.25">
      <c r="A8908" s="69"/>
    </row>
    <row r="8909" spans="1:1" s="68" customFormat="1" x14ac:dyDescent="0.25">
      <c r="A8909" s="69"/>
    </row>
    <row r="8910" spans="1:1" s="68" customFormat="1" x14ac:dyDescent="0.25">
      <c r="A8910" s="69"/>
    </row>
    <row r="8911" spans="1:1" s="68" customFormat="1" x14ac:dyDescent="0.25">
      <c r="A8911" s="69"/>
    </row>
    <row r="8912" spans="1:1" s="68" customFormat="1" x14ac:dyDescent="0.25">
      <c r="A8912" s="69"/>
    </row>
    <row r="8913" spans="1:1" s="68" customFormat="1" x14ac:dyDescent="0.25">
      <c r="A8913" s="69"/>
    </row>
    <row r="8914" spans="1:1" s="68" customFormat="1" x14ac:dyDescent="0.25">
      <c r="A8914" s="69"/>
    </row>
    <row r="8915" spans="1:1" s="68" customFormat="1" x14ac:dyDescent="0.25">
      <c r="A8915" s="69"/>
    </row>
    <row r="8916" spans="1:1" s="68" customFormat="1" x14ac:dyDescent="0.25">
      <c r="A8916" s="69"/>
    </row>
    <row r="8917" spans="1:1" s="68" customFormat="1" x14ac:dyDescent="0.25">
      <c r="A8917" s="69"/>
    </row>
    <row r="8918" spans="1:1" s="68" customFormat="1" x14ac:dyDescent="0.25">
      <c r="A8918" s="69"/>
    </row>
    <row r="8919" spans="1:1" s="68" customFormat="1" x14ac:dyDescent="0.25">
      <c r="A8919" s="69"/>
    </row>
    <row r="8920" spans="1:1" s="68" customFormat="1" x14ac:dyDescent="0.25">
      <c r="A8920" s="69"/>
    </row>
    <row r="8921" spans="1:1" s="68" customFormat="1" x14ac:dyDescent="0.25">
      <c r="A8921" s="69"/>
    </row>
    <row r="8922" spans="1:1" s="68" customFormat="1" x14ac:dyDescent="0.25">
      <c r="A8922" s="69"/>
    </row>
    <row r="8923" spans="1:1" s="68" customFormat="1" x14ac:dyDescent="0.25">
      <c r="A8923" s="69"/>
    </row>
    <row r="8924" spans="1:1" s="68" customFormat="1" x14ac:dyDescent="0.25">
      <c r="A8924" s="69"/>
    </row>
    <row r="8925" spans="1:1" s="68" customFormat="1" x14ac:dyDescent="0.25">
      <c r="A8925" s="69"/>
    </row>
    <row r="8926" spans="1:1" s="68" customFormat="1" x14ac:dyDescent="0.25">
      <c r="A8926" s="69"/>
    </row>
    <row r="8927" spans="1:1" s="68" customFormat="1" x14ac:dyDescent="0.25">
      <c r="A8927" s="69"/>
    </row>
    <row r="8928" spans="1:1" s="68" customFormat="1" x14ac:dyDescent="0.25">
      <c r="A8928" s="69"/>
    </row>
    <row r="8929" spans="1:1" s="68" customFormat="1" x14ac:dyDescent="0.25">
      <c r="A8929" s="69"/>
    </row>
    <row r="8930" spans="1:1" s="68" customFormat="1" x14ac:dyDescent="0.25">
      <c r="A8930" s="69"/>
    </row>
    <row r="8931" spans="1:1" s="68" customFormat="1" x14ac:dyDescent="0.25">
      <c r="A8931" s="69"/>
    </row>
    <row r="8932" spans="1:1" s="68" customFormat="1" x14ac:dyDescent="0.25">
      <c r="A8932" s="69"/>
    </row>
    <row r="8933" spans="1:1" s="68" customFormat="1" x14ac:dyDescent="0.25">
      <c r="A8933" s="69"/>
    </row>
    <row r="8934" spans="1:1" s="68" customFormat="1" x14ac:dyDescent="0.25">
      <c r="A8934" s="69"/>
    </row>
    <row r="8935" spans="1:1" s="68" customFormat="1" x14ac:dyDescent="0.25">
      <c r="A8935" s="69"/>
    </row>
    <row r="8936" spans="1:1" s="68" customFormat="1" x14ac:dyDescent="0.25">
      <c r="A8936" s="69"/>
    </row>
    <row r="8937" spans="1:1" s="68" customFormat="1" x14ac:dyDescent="0.25">
      <c r="A8937" s="69"/>
    </row>
    <row r="8938" spans="1:1" s="68" customFormat="1" x14ac:dyDescent="0.25">
      <c r="A8938" s="69"/>
    </row>
    <row r="8939" spans="1:1" s="68" customFormat="1" x14ac:dyDescent="0.25">
      <c r="A8939" s="69"/>
    </row>
    <row r="8940" spans="1:1" s="68" customFormat="1" x14ac:dyDescent="0.25">
      <c r="A8940" s="69"/>
    </row>
    <row r="8941" spans="1:1" s="68" customFormat="1" x14ac:dyDescent="0.25">
      <c r="A8941" s="69"/>
    </row>
    <row r="8942" spans="1:1" s="68" customFormat="1" x14ac:dyDescent="0.25">
      <c r="A8942" s="69"/>
    </row>
    <row r="8943" spans="1:1" s="68" customFormat="1" x14ac:dyDescent="0.25">
      <c r="A8943" s="69"/>
    </row>
    <row r="8944" spans="1:1" s="68" customFormat="1" x14ac:dyDescent="0.25">
      <c r="A8944" s="69"/>
    </row>
    <row r="8945" spans="1:1" s="68" customFormat="1" x14ac:dyDescent="0.25">
      <c r="A8945" s="69"/>
    </row>
    <row r="8946" spans="1:1" s="68" customFormat="1" x14ac:dyDescent="0.25">
      <c r="A8946" s="69"/>
    </row>
    <row r="8947" spans="1:1" s="68" customFormat="1" x14ac:dyDescent="0.25">
      <c r="A8947" s="69"/>
    </row>
    <row r="8948" spans="1:1" s="68" customFormat="1" x14ac:dyDescent="0.25">
      <c r="A8948" s="69"/>
    </row>
    <row r="8949" spans="1:1" s="68" customFormat="1" x14ac:dyDescent="0.25">
      <c r="A8949" s="69"/>
    </row>
    <row r="8950" spans="1:1" s="68" customFormat="1" x14ac:dyDescent="0.25">
      <c r="A8950" s="69"/>
    </row>
    <row r="8951" spans="1:1" s="68" customFormat="1" x14ac:dyDescent="0.25">
      <c r="A8951" s="69"/>
    </row>
    <row r="8952" spans="1:1" s="68" customFormat="1" x14ac:dyDescent="0.25">
      <c r="A8952" s="69"/>
    </row>
    <row r="8953" spans="1:1" s="68" customFormat="1" x14ac:dyDescent="0.25">
      <c r="A8953" s="69"/>
    </row>
    <row r="8954" spans="1:1" s="68" customFormat="1" x14ac:dyDescent="0.25">
      <c r="A8954" s="69"/>
    </row>
    <row r="8955" spans="1:1" s="68" customFormat="1" x14ac:dyDescent="0.25">
      <c r="A8955" s="69"/>
    </row>
    <row r="8956" spans="1:1" s="68" customFormat="1" x14ac:dyDescent="0.25">
      <c r="A8956" s="69"/>
    </row>
    <row r="8957" spans="1:1" s="68" customFormat="1" x14ac:dyDescent="0.25">
      <c r="A8957" s="69"/>
    </row>
    <row r="8958" spans="1:1" s="68" customFormat="1" x14ac:dyDescent="0.25">
      <c r="A8958" s="69"/>
    </row>
    <row r="8959" spans="1:1" s="68" customFormat="1" x14ac:dyDescent="0.25">
      <c r="A8959" s="69"/>
    </row>
    <row r="8960" spans="1:1" s="68" customFormat="1" x14ac:dyDescent="0.25">
      <c r="A8960" s="69"/>
    </row>
    <row r="8961" spans="1:1" s="68" customFormat="1" x14ac:dyDescent="0.25">
      <c r="A8961" s="69"/>
    </row>
    <row r="8962" spans="1:1" s="68" customFormat="1" x14ac:dyDescent="0.25">
      <c r="A8962" s="69"/>
    </row>
    <row r="8963" spans="1:1" s="68" customFormat="1" x14ac:dyDescent="0.25">
      <c r="A8963" s="69"/>
    </row>
    <row r="8964" spans="1:1" s="68" customFormat="1" x14ac:dyDescent="0.25">
      <c r="A8964" s="69"/>
    </row>
    <row r="8965" spans="1:1" s="68" customFormat="1" x14ac:dyDescent="0.25">
      <c r="A8965" s="69"/>
    </row>
    <row r="8966" spans="1:1" s="68" customFormat="1" x14ac:dyDescent="0.25">
      <c r="A8966" s="69"/>
    </row>
    <row r="8967" spans="1:1" s="68" customFormat="1" x14ac:dyDescent="0.25">
      <c r="A8967" s="69"/>
    </row>
    <row r="8968" spans="1:1" s="68" customFormat="1" x14ac:dyDescent="0.25">
      <c r="A8968" s="69"/>
    </row>
    <row r="8969" spans="1:1" s="68" customFormat="1" x14ac:dyDescent="0.25">
      <c r="A8969" s="69"/>
    </row>
    <row r="8970" spans="1:1" s="68" customFormat="1" x14ac:dyDescent="0.25">
      <c r="A8970" s="69"/>
    </row>
    <row r="8971" spans="1:1" s="68" customFormat="1" x14ac:dyDescent="0.25">
      <c r="A8971" s="69"/>
    </row>
    <row r="8972" spans="1:1" s="68" customFormat="1" x14ac:dyDescent="0.25">
      <c r="A8972" s="69"/>
    </row>
    <row r="8973" spans="1:1" s="68" customFormat="1" x14ac:dyDescent="0.25">
      <c r="A8973" s="69"/>
    </row>
    <row r="8974" spans="1:1" s="68" customFormat="1" x14ac:dyDescent="0.25">
      <c r="A8974" s="69"/>
    </row>
    <row r="8975" spans="1:1" s="68" customFormat="1" x14ac:dyDescent="0.25">
      <c r="A8975" s="69"/>
    </row>
    <row r="8976" spans="1:1" s="68" customFormat="1" x14ac:dyDescent="0.25">
      <c r="A8976" s="69"/>
    </row>
    <row r="8977" spans="1:1" s="68" customFormat="1" x14ac:dyDescent="0.25">
      <c r="A8977" s="69"/>
    </row>
    <row r="8978" spans="1:1" s="68" customFormat="1" x14ac:dyDescent="0.25">
      <c r="A8978" s="69"/>
    </row>
    <row r="8979" spans="1:1" s="68" customFormat="1" x14ac:dyDescent="0.25">
      <c r="A8979" s="69"/>
    </row>
    <row r="8980" spans="1:1" s="68" customFormat="1" x14ac:dyDescent="0.25">
      <c r="A8980" s="69"/>
    </row>
    <row r="8981" spans="1:1" s="68" customFormat="1" x14ac:dyDescent="0.25">
      <c r="A8981" s="69"/>
    </row>
    <row r="8982" spans="1:1" s="68" customFormat="1" x14ac:dyDescent="0.25">
      <c r="A8982" s="69"/>
    </row>
    <row r="8983" spans="1:1" s="68" customFormat="1" x14ac:dyDescent="0.25">
      <c r="A8983" s="69"/>
    </row>
    <row r="8984" spans="1:1" s="68" customFormat="1" x14ac:dyDescent="0.25">
      <c r="A8984" s="69"/>
    </row>
    <row r="8985" spans="1:1" s="68" customFormat="1" x14ac:dyDescent="0.25">
      <c r="A8985" s="69"/>
    </row>
    <row r="8986" spans="1:1" s="68" customFormat="1" x14ac:dyDescent="0.25">
      <c r="A8986" s="69"/>
    </row>
    <row r="8987" spans="1:1" s="68" customFormat="1" x14ac:dyDescent="0.25">
      <c r="A8987" s="69"/>
    </row>
    <row r="8988" spans="1:1" s="68" customFormat="1" x14ac:dyDescent="0.25">
      <c r="A8988" s="69"/>
    </row>
    <row r="8989" spans="1:1" s="68" customFormat="1" x14ac:dyDescent="0.25">
      <c r="A8989" s="69"/>
    </row>
    <row r="8990" spans="1:1" s="68" customFormat="1" x14ac:dyDescent="0.25">
      <c r="A8990" s="69"/>
    </row>
    <row r="8991" spans="1:1" s="68" customFormat="1" x14ac:dyDescent="0.25">
      <c r="A8991" s="69"/>
    </row>
    <row r="8992" spans="1:1" s="68" customFormat="1" x14ac:dyDescent="0.25">
      <c r="A8992" s="69"/>
    </row>
    <row r="8993" spans="1:1" s="68" customFormat="1" x14ac:dyDescent="0.25">
      <c r="A8993" s="69"/>
    </row>
    <row r="8994" spans="1:1" s="68" customFormat="1" x14ac:dyDescent="0.25">
      <c r="A8994" s="69"/>
    </row>
    <row r="8995" spans="1:1" s="68" customFormat="1" x14ac:dyDescent="0.25">
      <c r="A8995" s="69"/>
    </row>
    <row r="8996" spans="1:1" s="68" customFormat="1" x14ac:dyDescent="0.25">
      <c r="A8996" s="69"/>
    </row>
    <row r="8997" spans="1:1" s="68" customFormat="1" x14ac:dyDescent="0.25">
      <c r="A8997" s="69"/>
    </row>
    <row r="8998" spans="1:1" s="68" customFormat="1" x14ac:dyDescent="0.25">
      <c r="A8998" s="69"/>
    </row>
    <row r="8999" spans="1:1" s="68" customFormat="1" x14ac:dyDescent="0.25">
      <c r="A8999" s="69"/>
    </row>
    <row r="9000" spans="1:1" s="68" customFormat="1" x14ac:dyDescent="0.25">
      <c r="A9000" s="69"/>
    </row>
    <row r="9001" spans="1:1" s="68" customFormat="1" x14ac:dyDescent="0.25">
      <c r="A9001" s="69"/>
    </row>
    <row r="9002" spans="1:1" s="68" customFormat="1" x14ac:dyDescent="0.25">
      <c r="A9002" s="69"/>
    </row>
    <row r="9003" spans="1:1" s="68" customFormat="1" x14ac:dyDescent="0.25">
      <c r="A9003" s="69"/>
    </row>
    <row r="9004" spans="1:1" s="68" customFormat="1" x14ac:dyDescent="0.25">
      <c r="A9004" s="69"/>
    </row>
    <row r="9005" spans="1:1" s="68" customFormat="1" x14ac:dyDescent="0.25">
      <c r="A9005" s="69"/>
    </row>
    <row r="9006" spans="1:1" s="68" customFormat="1" x14ac:dyDescent="0.25">
      <c r="A9006" s="69"/>
    </row>
    <row r="9007" spans="1:1" s="68" customFormat="1" x14ac:dyDescent="0.25">
      <c r="A9007" s="69"/>
    </row>
    <row r="9008" spans="1:1" s="68" customFormat="1" x14ac:dyDescent="0.25">
      <c r="A9008" s="69"/>
    </row>
    <row r="9009" spans="1:1" s="68" customFormat="1" x14ac:dyDescent="0.25">
      <c r="A9009" s="69"/>
    </row>
    <row r="9010" spans="1:1" s="68" customFormat="1" x14ac:dyDescent="0.25">
      <c r="A9010" s="69"/>
    </row>
    <row r="9011" spans="1:1" s="68" customFormat="1" x14ac:dyDescent="0.25">
      <c r="A9011" s="69"/>
    </row>
    <row r="9012" spans="1:1" s="68" customFormat="1" x14ac:dyDescent="0.25">
      <c r="A9012" s="69"/>
    </row>
    <row r="9013" spans="1:1" s="68" customFormat="1" x14ac:dyDescent="0.25">
      <c r="A9013" s="69"/>
    </row>
    <row r="9014" spans="1:1" s="68" customFormat="1" x14ac:dyDescent="0.25">
      <c r="A9014" s="69"/>
    </row>
    <row r="9015" spans="1:1" s="68" customFormat="1" x14ac:dyDescent="0.25">
      <c r="A9015" s="69"/>
    </row>
    <row r="9016" spans="1:1" s="68" customFormat="1" x14ac:dyDescent="0.25">
      <c r="A9016" s="69"/>
    </row>
    <row r="9017" spans="1:1" s="68" customFormat="1" x14ac:dyDescent="0.25">
      <c r="A9017" s="69"/>
    </row>
    <row r="9018" spans="1:1" s="68" customFormat="1" x14ac:dyDescent="0.25">
      <c r="A9018" s="69"/>
    </row>
    <row r="9019" spans="1:1" s="68" customFormat="1" x14ac:dyDescent="0.25">
      <c r="A9019" s="69"/>
    </row>
    <row r="9020" spans="1:1" s="68" customFormat="1" x14ac:dyDescent="0.25">
      <c r="A9020" s="69"/>
    </row>
    <row r="9021" spans="1:1" s="68" customFormat="1" x14ac:dyDescent="0.25">
      <c r="A9021" s="69"/>
    </row>
    <row r="9022" spans="1:1" s="68" customFormat="1" x14ac:dyDescent="0.25">
      <c r="A9022" s="69"/>
    </row>
    <row r="9023" spans="1:1" s="68" customFormat="1" x14ac:dyDescent="0.25">
      <c r="A9023" s="69"/>
    </row>
    <row r="9024" spans="1:1" s="68" customFormat="1" x14ac:dyDescent="0.25">
      <c r="A9024" s="69"/>
    </row>
    <row r="9025" spans="1:1" s="68" customFormat="1" x14ac:dyDescent="0.25">
      <c r="A9025" s="69"/>
    </row>
    <row r="9026" spans="1:1" s="68" customFormat="1" x14ac:dyDescent="0.25">
      <c r="A9026" s="69"/>
    </row>
    <row r="9027" spans="1:1" s="68" customFormat="1" x14ac:dyDescent="0.25">
      <c r="A9027" s="69"/>
    </row>
    <row r="9028" spans="1:1" s="68" customFormat="1" x14ac:dyDescent="0.25">
      <c r="A9028" s="69"/>
    </row>
    <row r="9029" spans="1:1" s="68" customFormat="1" x14ac:dyDescent="0.25">
      <c r="A9029" s="69"/>
    </row>
    <row r="9030" spans="1:1" s="68" customFormat="1" x14ac:dyDescent="0.25">
      <c r="A9030" s="69"/>
    </row>
    <row r="9031" spans="1:1" s="68" customFormat="1" x14ac:dyDescent="0.25">
      <c r="A9031" s="69"/>
    </row>
    <row r="9032" spans="1:1" s="68" customFormat="1" x14ac:dyDescent="0.25">
      <c r="A9032" s="69"/>
    </row>
    <row r="9033" spans="1:1" s="68" customFormat="1" x14ac:dyDescent="0.25">
      <c r="A9033" s="69"/>
    </row>
    <row r="9034" spans="1:1" s="68" customFormat="1" x14ac:dyDescent="0.25">
      <c r="A9034" s="69"/>
    </row>
    <row r="9035" spans="1:1" s="68" customFormat="1" x14ac:dyDescent="0.25">
      <c r="A9035" s="69"/>
    </row>
    <row r="9036" spans="1:1" s="68" customFormat="1" x14ac:dyDescent="0.25">
      <c r="A9036" s="69"/>
    </row>
    <row r="9037" spans="1:1" s="68" customFormat="1" x14ac:dyDescent="0.25">
      <c r="A9037" s="69"/>
    </row>
    <row r="9038" spans="1:1" s="68" customFormat="1" x14ac:dyDescent="0.25">
      <c r="A9038" s="69"/>
    </row>
    <row r="9039" spans="1:1" s="68" customFormat="1" x14ac:dyDescent="0.25">
      <c r="A9039" s="69"/>
    </row>
    <row r="9040" spans="1:1" s="68" customFormat="1" x14ac:dyDescent="0.25">
      <c r="A9040" s="69"/>
    </row>
    <row r="9041" spans="1:1" s="68" customFormat="1" x14ac:dyDescent="0.25">
      <c r="A9041" s="69"/>
    </row>
    <row r="9042" spans="1:1" s="68" customFormat="1" x14ac:dyDescent="0.25">
      <c r="A9042" s="69"/>
    </row>
    <row r="9043" spans="1:1" s="68" customFormat="1" x14ac:dyDescent="0.25">
      <c r="A9043" s="69"/>
    </row>
    <row r="9044" spans="1:1" s="68" customFormat="1" x14ac:dyDescent="0.25">
      <c r="A9044" s="69"/>
    </row>
    <row r="9045" spans="1:1" s="68" customFormat="1" x14ac:dyDescent="0.25">
      <c r="A9045" s="69"/>
    </row>
    <row r="9046" spans="1:1" s="68" customFormat="1" x14ac:dyDescent="0.25">
      <c r="A9046" s="69"/>
    </row>
    <row r="9047" spans="1:1" s="68" customFormat="1" x14ac:dyDescent="0.25">
      <c r="A9047" s="69"/>
    </row>
    <row r="9048" spans="1:1" s="68" customFormat="1" x14ac:dyDescent="0.25">
      <c r="A9048" s="69"/>
    </row>
    <row r="9049" spans="1:1" s="68" customFormat="1" x14ac:dyDescent="0.25">
      <c r="A9049" s="69"/>
    </row>
    <row r="9050" spans="1:1" s="68" customFormat="1" x14ac:dyDescent="0.25">
      <c r="A9050" s="69"/>
    </row>
    <row r="9051" spans="1:1" s="68" customFormat="1" x14ac:dyDescent="0.25">
      <c r="A9051" s="69"/>
    </row>
    <row r="9052" spans="1:1" s="68" customFormat="1" x14ac:dyDescent="0.25">
      <c r="A9052" s="69"/>
    </row>
    <row r="9053" spans="1:1" s="68" customFormat="1" x14ac:dyDescent="0.25">
      <c r="A9053" s="69"/>
    </row>
    <row r="9054" spans="1:1" s="68" customFormat="1" x14ac:dyDescent="0.25">
      <c r="A9054" s="69"/>
    </row>
    <row r="9055" spans="1:1" s="68" customFormat="1" x14ac:dyDescent="0.25">
      <c r="A9055" s="69"/>
    </row>
    <row r="9056" spans="1:1" s="68" customFormat="1" x14ac:dyDescent="0.25">
      <c r="A9056" s="69"/>
    </row>
    <row r="9057" spans="1:1" s="68" customFormat="1" x14ac:dyDescent="0.25">
      <c r="A9057" s="69"/>
    </row>
    <row r="9058" spans="1:1" s="68" customFormat="1" x14ac:dyDescent="0.25">
      <c r="A9058" s="69"/>
    </row>
    <row r="9059" spans="1:1" s="68" customFormat="1" x14ac:dyDescent="0.25">
      <c r="A9059" s="69"/>
    </row>
    <row r="9060" spans="1:1" s="68" customFormat="1" x14ac:dyDescent="0.25">
      <c r="A9060" s="69"/>
    </row>
    <row r="9061" spans="1:1" s="68" customFormat="1" x14ac:dyDescent="0.25">
      <c r="A9061" s="69"/>
    </row>
    <row r="9062" spans="1:1" s="68" customFormat="1" x14ac:dyDescent="0.25">
      <c r="A9062" s="69"/>
    </row>
    <row r="9063" spans="1:1" s="68" customFormat="1" x14ac:dyDescent="0.25">
      <c r="A9063" s="69"/>
    </row>
    <row r="9064" spans="1:1" s="68" customFormat="1" x14ac:dyDescent="0.25">
      <c r="A9064" s="69"/>
    </row>
    <row r="9065" spans="1:1" s="68" customFormat="1" x14ac:dyDescent="0.25">
      <c r="A9065" s="69"/>
    </row>
    <row r="9066" spans="1:1" s="68" customFormat="1" x14ac:dyDescent="0.25">
      <c r="A9066" s="69"/>
    </row>
    <row r="9067" spans="1:1" s="68" customFormat="1" x14ac:dyDescent="0.25">
      <c r="A9067" s="69"/>
    </row>
    <row r="9068" spans="1:1" s="68" customFormat="1" x14ac:dyDescent="0.25">
      <c r="A9068" s="69"/>
    </row>
    <row r="9069" spans="1:1" s="68" customFormat="1" x14ac:dyDescent="0.25">
      <c r="A9069" s="69"/>
    </row>
    <row r="9070" spans="1:1" s="68" customFormat="1" x14ac:dyDescent="0.25">
      <c r="A9070" s="69"/>
    </row>
    <row r="9071" spans="1:1" s="68" customFormat="1" x14ac:dyDescent="0.25">
      <c r="A9071" s="69"/>
    </row>
    <row r="9072" spans="1:1" s="68" customFormat="1" x14ac:dyDescent="0.25">
      <c r="A9072" s="69"/>
    </row>
    <row r="9073" spans="1:1" s="68" customFormat="1" x14ac:dyDescent="0.25">
      <c r="A9073" s="69"/>
    </row>
    <row r="9074" spans="1:1" s="68" customFormat="1" x14ac:dyDescent="0.25">
      <c r="A9074" s="69"/>
    </row>
    <row r="9075" spans="1:1" s="68" customFormat="1" x14ac:dyDescent="0.25">
      <c r="A9075" s="69"/>
    </row>
    <row r="9076" spans="1:1" s="68" customFormat="1" x14ac:dyDescent="0.25">
      <c r="A9076" s="69"/>
    </row>
    <row r="9077" spans="1:1" s="68" customFormat="1" x14ac:dyDescent="0.25">
      <c r="A9077" s="69"/>
    </row>
    <row r="9078" spans="1:1" s="68" customFormat="1" x14ac:dyDescent="0.25">
      <c r="A9078" s="69"/>
    </row>
    <row r="9079" spans="1:1" s="68" customFormat="1" x14ac:dyDescent="0.25">
      <c r="A9079" s="69"/>
    </row>
    <row r="9080" spans="1:1" s="68" customFormat="1" x14ac:dyDescent="0.25">
      <c r="A9080" s="69"/>
    </row>
    <row r="9081" spans="1:1" s="68" customFormat="1" x14ac:dyDescent="0.25">
      <c r="A9081" s="69"/>
    </row>
    <row r="9082" spans="1:1" s="68" customFormat="1" x14ac:dyDescent="0.25">
      <c r="A9082" s="69"/>
    </row>
    <row r="9083" spans="1:1" s="68" customFormat="1" x14ac:dyDescent="0.25">
      <c r="A9083" s="69"/>
    </row>
    <row r="9084" spans="1:1" s="68" customFormat="1" x14ac:dyDescent="0.25">
      <c r="A9084" s="69"/>
    </row>
    <row r="9085" spans="1:1" s="68" customFormat="1" x14ac:dyDescent="0.25">
      <c r="A9085" s="69"/>
    </row>
    <row r="9086" spans="1:1" s="68" customFormat="1" x14ac:dyDescent="0.25">
      <c r="A9086" s="69"/>
    </row>
    <row r="9087" spans="1:1" s="68" customFormat="1" x14ac:dyDescent="0.25">
      <c r="A9087" s="69"/>
    </row>
    <row r="9088" spans="1:1" s="68" customFormat="1" x14ac:dyDescent="0.25">
      <c r="A9088" s="69"/>
    </row>
    <row r="9089" spans="1:1" s="68" customFormat="1" x14ac:dyDescent="0.25">
      <c r="A9089" s="69"/>
    </row>
    <row r="9090" spans="1:1" s="68" customFormat="1" x14ac:dyDescent="0.25">
      <c r="A9090" s="69"/>
    </row>
    <row r="9091" spans="1:1" s="68" customFormat="1" x14ac:dyDescent="0.25">
      <c r="A9091" s="69"/>
    </row>
    <row r="9092" spans="1:1" s="68" customFormat="1" x14ac:dyDescent="0.25">
      <c r="A9092" s="69"/>
    </row>
    <row r="9093" spans="1:1" s="68" customFormat="1" x14ac:dyDescent="0.25">
      <c r="A9093" s="69"/>
    </row>
    <row r="9094" spans="1:1" s="68" customFormat="1" x14ac:dyDescent="0.25">
      <c r="A9094" s="69"/>
    </row>
    <row r="9095" spans="1:1" s="68" customFormat="1" x14ac:dyDescent="0.25">
      <c r="A9095" s="69"/>
    </row>
    <row r="9096" spans="1:1" s="68" customFormat="1" x14ac:dyDescent="0.25">
      <c r="A9096" s="69"/>
    </row>
    <row r="9097" spans="1:1" s="68" customFormat="1" x14ac:dyDescent="0.25">
      <c r="A9097" s="69"/>
    </row>
    <row r="9098" spans="1:1" s="68" customFormat="1" x14ac:dyDescent="0.25">
      <c r="A9098" s="69"/>
    </row>
    <row r="9099" spans="1:1" s="68" customFormat="1" x14ac:dyDescent="0.25">
      <c r="A9099" s="69"/>
    </row>
    <row r="9100" spans="1:1" s="68" customFormat="1" x14ac:dyDescent="0.25">
      <c r="A9100" s="69"/>
    </row>
    <row r="9101" spans="1:1" s="68" customFormat="1" x14ac:dyDescent="0.25">
      <c r="A9101" s="69"/>
    </row>
    <row r="9102" spans="1:1" s="68" customFormat="1" x14ac:dyDescent="0.25">
      <c r="A9102" s="69"/>
    </row>
    <row r="9103" spans="1:1" s="68" customFormat="1" x14ac:dyDescent="0.25">
      <c r="A9103" s="69"/>
    </row>
    <row r="9104" spans="1:1" s="68" customFormat="1" x14ac:dyDescent="0.25">
      <c r="A9104" s="69"/>
    </row>
    <row r="9105" spans="1:1" s="68" customFormat="1" x14ac:dyDescent="0.25">
      <c r="A9105" s="69"/>
    </row>
    <row r="9106" spans="1:1" s="68" customFormat="1" x14ac:dyDescent="0.25">
      <c r="A9106" s="69"/>
    </row>
    <row r="9107" spans="1:1" s="68" customFormat="1" x14ac:dyDescent="0.25">
      <c r="A9107" s="69"/>
    </row>
    <row r="9108" spans="1:1" s="68" customFormat="1" x14ac:dyDescent="0.25">
      <c r="A9108" s="69"/>
    </row>
    <row r="9109" spans="1:1" s="68" customFormat="1" x14ac:dyDescent="0.25">
      <c r="A9109" s="69"/>
    </row>
    <row r="9110" spans="1:1" s="68" customFormat="1" x14ac:dyDescent="0.25">
      <c r="A9110" s="69"/>
    </row>
    <row r="9111" spans="1:1" s="68" customFormat="1" x14ac:dyDescent="0.25">
      <c r="A9111" s="69"/>
    </row>
    <row r="9112" spans="1:1" s="68" customFormat="1" x14ac:dyDescent="0.25">
      <c r="A9112" s="69"/>
    </row>
    <row r="9113" spans="1:1" s="68" customFormat="1" x14ac:dyDescent="0.25">
      <c r="A9113" s="69"/>
    </row>
    <row r="9114" spans="1:1" s="68" customFormat="1" x14ac:dyDescent="0.25">
      <c r="A9114" s="69"/>
    </row>
    <row r="9115" spans="1:1" s="68" customFormat="1" x14ac:dyDescent="0.25">
      <c r="A9115" s="69"/>
    </row>
    <row r="9116" spans="1:1" s="68" customFormat="1" x14ac:dyDescent="0.25">
      <c r="A9116" s="69"/>
    </row>
    <row r="9117" spans="1:1" s="68" customFormat="1" x14ac:dyDescent="0.25">
      <c r="A9117" s="69"/>
    </row>
    <row r="9118" spans="1:1" s="68" customFormat="1" x14ac:dyDescent="0.25">
      <c r="A9118" s="69"/>
    </row>
    <row r="9119" spans="1:1" s="68" customFormat="1" x14ac:dyDescent="0.25">
      <c r="A9119" s="69"/>
    </row>
    <row r="9120" spans="1:1" s="68" customFormat="1" x14ac:dyDescent="0.25">
      <c r="A9120" s="69"/>
    </row>
    <row r="9121" spans="1:1" s="68" customFormat="1" x14ac:dyDescent="0.25">
      <c r="A9121" s="69"/>
    </row>
    <row r="9122" spans="1:1" s="68" customFormat="1" x14ac:dyDescent="0.25">
      <c r="A9122" s="69"/>
    </row>
    <row r="9123" spans="1:1" s="68" customFormat="1" x14ac:dyDescent="0.25">
      <c r="A9123" s="69"/>
    </row>
    <row r="9124" spans="1:1" s="68" customFormat="1" x14ac:dyDescent="0.25">
      <c r="A9124" s="69"/>
    </row>
    <row r="9125" spans="1:1" s="68" customFormat="1" x14ac:dyDescent="0.25">
      <c r="A9125" s="69"/>
    </row>
    <row r="9126" spans="1:1" s="68" customFormat="1" x14ac:dyDescent="0.25">
      <c r="A9126" s="69"/>
    </row>
    <row r="9127" spans="1:1" s="68" customFormat="1" x14ac:dyDescent="0.25">
      <c r="A9127" s="69"/>
    </row>
    <row r="9128" spans="1:1" s="68" customFormat="1" x14ac:dyDescent="0.25">
      <c r="A9128" s="69"/>
    </row>
    <row r="9129" spans="1:1" s="68" customFormat="1" x14ac:dyDescent="0.25">
      <c r="A9129" s="69"/>
    </row>
    <row r="9130" spans="1:1" s="68" customFormat="1" x14ac:dyDescent="0.25">
      <c r="A9130" s="69"/>
    </row>
    <row r="9131" spans="1:1" s="68" customFormat="1" x14ac:dyDescent="0.25">
      <c r="A9131" s="69"/>
    </row>
    <row r="9132" spans="1:1" s="68" customFormat="1" x14ac:dyDescent="0.25">
      <c r="A9132" s="69"/>
    </row>
    <row r="9133" spans="1:1" s="68" customFormat="1" x14ac:dyDescent="0.25">
      <c r="A9133" s="69"/>
    </row>
    <row r="9134" spans="1:1" s="68" customFormat="1" x14ac:dyDescent="0.25">
      <c r="A9134" s="69"/>
    </row>
    <row r="9135" spans="1:1" s="68" customFormat="1" x14ac:dyDescent="0.25">
      <c r="A9135" s="69"/>
    </row>
    <row r="9136" spans="1:1" s="68" customFormat="1" x14ac:dyDescent="0.25">
      <c r="A9136" s="69"/>
    </row>
    <row r="9137" spans="1:1" s="68" customFormat="1" x14ac:dyDescent="0.25">
      <c r="A9137" s="69"/>
    </row>
    <row r="9138" spans="1:1" s="68" customFormat="1" x14ac:dyDescent="0.25">
      <c r="A9138" s="69"/>
    </row>
    <row r="9139" spans="1:1" s="68" customFormat="1" x14ac:dyDescent="0.25">
      <c r="A9139" s="69"/>
    </row>
    <row r="9140" spans="1:1" s="68" customFormat="1" x14ac:dyDescent="0.25">
      <c r="A9140" s="69"/>
    </row>
    <row r="9141" spans="1:1" s="68" customFormat="1" x14ac:dyDescent="0.25">
      <c r="A9141" s="69"/>
    </row>
    <row r="9142" spans="1:1" s="68" customFormat="1" x14ac:dyDescent="0.25">
      <c r="A9142" s="69"/>
    </row>
    <row r="9143" spans="1:1" s="68" customFormat="1" x14ac:dyDescent="0.25">
      <c r="A9143" s="69"/>
    </row>
    <row r="9144" spans="1:1" s="68" customFormat="1" x14ac:dyDescent="0.25">
      <c r="A9144" s="69"/>
    </row>
    <row r="9145" spans="1:1" s="68" customFormat="1" x14ac:dyDescent="0.25">
      <c r="A9145" s="69"/>
    </row>
    <row r="9146" spans="1:1" s="68" customFormat="1" x14ac:dyDescent="0.25">
      <c r="A9146" s="69"/>
    </row>
    <row r="9147" spans="1:1" s="68" customFormat="1" x14ac:dyDescent="0.25">
      <c r="A9147" s="69"/>
    </row>
    <row r="9148" spans="1:1" s="68" customFormat="1" x14ac:dyDescent="0.25">
      <c r="A9148" s="69"/>
    </row>
    <row r="9149" spans="1:1" s="68" customFormat="1" x14ac:dyDescent="0.25">
      <c r="A9149" s="69"/>
    </row>
    <row r="9150" spans="1:1" s="68" customFormat="1" x14ac:dyDescent="0.25">
      <c r="A9150" s="69"/>
    </row>
    <row r="9151" spans="1:1" s="68" customFormat="1" x14ac:dyDescent="0.25">
      <c r="A9151" s="69"/>
    </row>
    <row r="9152" spans="1:1" s="68" customFormat="1" x14ac:dyDescent="0.25">
      <c r="A9152" s="69"/>
    </row>
    <row r="9153" spans="1:1" s="68" customFormat="1" x14ac:dyDescent="0.25">
      <c r="A9153" s="69"/>
    </row>
    <row r="9154" spans="1:1" s="68" customFormat="1" x14ac:dyDescent="0.25">
      <c r="A9154" s="69"/>
    </row>
    <row r="9155" spans="1:1" s="68" customFormat="1" x14ac:dyDescent="0.25">
      <c r="A9155" s="69"/>
    </row>
    <row r="9156" spans="1:1" s="68" customFormat="1" x14ac:dyDescent="0.25">
      <c r="A9156" s="69"/>
    </row>
    <row r="9157" spans="1:1" s="68" customFormat="1" x14ac:dyDescent="0.25">
      <c r="A9157" s="69"/>
    </row>
    <row r="9158" spans="1:1" s="68" customFormat="1" x14ac:dyDescent="0.25">
      <c r="A9158" s="69"/>
    </row>
    <row r="9159" spans="1:1" s="68" customFormat="1" x14ac:dyDescent="0.25">
      <c r="A9159" s="69"/>
    </row>
    <row r="9160" spans="1:1" s="68" customFormat="1" x14ac:dyDescent="0.25">
      <c r="A9160" s="69"/>
    </row>
    <row r="9161" spans="1:1" s="68" customFormat="1" x14ac:dyDescent="0.25">
      <c r="A9161" s="69"/>
    </row>
    <row r="9162" spans="1:1" s="68" customFormat="1" x14ac:dyDescent="0.25">
      <c r="A9162" s="69"/>
    </row>
    <row r="9163" spans="1:1" s="68" customFormat="1" x14ac:dyDescent="0.25">
      <c r="A9163" s="69"/>
    </row>
    <row r="9164" spans="1:1" s="68" customFormat="1" x14ac:dyDescent="0.25">
      <c r="A9164" s="69"/>
    </row>
    <row r="9165" spans="1:1" s="68" customFormat="1" x14ac:dyDescent="0.25">
      <c r="A9165" s="69"/>
    </row>
    <row r="9166" spans="1:1" s="68" customFormat="1" x14ac:dyDescent="0.25">
      <c r="A9166" s="69"/>
    </row>
    <row r="9167" spans="1:1" s="68" customFormat="1" x14ac:dyDescent="0.25">
      <c r="A9167" s="69"/>
    </row>
    <row r="9168" spans="1:1" s="68" customFormat="1" x14ac:dyDescent="0.25">
      <c r="A9168" s="69"/>
    </row>
    <row r="9169" spans="1:1" s="68" customFormat="1" x14ac:dyDescent="0.25">
      <c r="A9169" s="69"/>
    </row>
    <row r="9170" spans="1:1" s="68" customFormat="1" x14ac:dyDescent="0.25">
      <c r="A9170" s="69"/>
    </row>
    <row r="9171" spans="1:1" s="68" customFormat="1" x14ac:dyDescent="0.25">
      <c r="A9171" s="69"/>
    </row>
    <row r="9172" spans="1:1" s="68" customFormat="1" x14ac:dyDescent="0.25">
      <c r="A9172" s="69"/>
    </row>
    <row r="9173" spans="1:1" s="68" customFormat="1" x14ac:dyDescent="0.25">
      <c r="A9173" s="69"/>
    </row>
    <row r="9174" spans="1:1" s="68" customFormat="1" x14ac:dyDescent="0.25">
      <c r="A9174" s="69"/>
    </row>
    <row r="9175" spans="1:1" s="68" customFormat="1" x14ac:dyDescent="0.25">
      <c r="A9175" s="69"/>
    </row>
    <row r="9176" spans="1:1" s="68" customFormat="1" x14ac:dyDescent="0.25">
      <c r="A9176" s="69"/>
    </row>
    <row r="9177" spans="1:1" s="68" customFormat="1" x14ac:dyDescent="0.25">
      <c r="A9177" s="69"/>
    </row>
    <row r="9178" spans="1:1" s="68" customFormat="1" x14ac:dyDescent="0.25">
      <c r="A9178" s="69"/>
    </row>
    <row r="9179" spans="1:1" s="68" customFormat="1" x14ac:dyDescent="0.25">
      <c r="A9179" s="69"/>
    </row>
    <row r="9180" spans="1:1" s="68" customFormat="1" x14ac:dyDescent="0.25">
      <c r="A9180" s="69"/>
    </row>
    <row r="9181" spans="1:1" s="68" customFormat="1" x14ac:dyDescent="0.25">
      <c r="A9181" s="69"/>
    </row>
    <row r="9182" spans="1:1" s="68" customFormat="1" x14ac:dyDescent="0.25">
      <c r="A9182" s="69"/>
    </row>
    <row r="9183" spans="1:1" s="68" customFormat="1" x14ac:dyDescent="0.25">
      <c r="A9183" s="69"/>
    </row>
    <row r="9184" spans="1:1" s="68" customFormat="1" x14ac:dyDescent="0.25">
      <c r="A9184" s="69"/>
    </row>
    <row r="9185" spans="1:1" s="68" customFormat="1" x14ac:dyDescent="0.25">
      <c r="A9185" s="69"/>
    </row>
    <row r="9186" spans="1:1" s="68" customFormat="1" x14ac:dyDescent="0.25">
      <c r="A9186" s="69"/>
    </row>
    <row r="9187" spans="1:1" s="68" customFormat="1" x14ac:dyDescent="0.25">
      <c r="A9187" s="69"/>
    </row>
    <row r="9188" spans="1:1" s="68" customFormat="1" x14ac:dyDescent="0.25">
      <c r="A9188" s="69"/>
    </row>
    <row r="9189" spans="1:1" s="68" customFormat="1" x14ac:dyDescent="0.25">
      <c r="A9189" s="69"/>
    </row>
    <row r="9190" spans="1:1" s="68" customFormat="1" x14ac:dyDescent="0.25">
      <c r="A9190" s="69"/>
    </row>
    <row r="9191" spans="1:1" s="68" customFormat="1" x14ac:dyDescent="0.25">
      <c r="A9191" s="69"/>
    </row>
    <row r="9192" spans="1:1" s="68" customFormat="1" x14ac:dyDescent="0.25">
      <c r="A9192" s="69"/>
    </row>
    <row r="9193" spans="1:1" s="68" customFormat="1" x14ac:dyDescent="0.25">
      <c r="A9193" s="69"/>
    </row>
    <row r="9194" spans="1:1" s="68" customFormat="1" x14ac:dyDescent="0.25">
      <c r="A9194" s="69"/>
    </row>
    <row r="9195" spans="1:1" s="68" customFormat="1" x14ac:dyDescent="0.25">
      <c r="A9195" s="69"/>
    </row>
    <row r="9196" spans="1:1" s="68" customFormat="1" x14ac:dyDescent="0.25">
      <c r="A9196" s="69"/>
    </row>
    <row r="9197" spans="1:1" s="68" customFormat="1" x14ac:dyDescent="0.25">
      <c r="A9197" s="69"/>
    </row>
    <row r="9198" spans="1:1" s="68" customFormat="1" x14ac:dyDescent="0.25">
      <c r="A9198" s="69"/>
    </row>
    <row r="9199" spans="1:1" s="68" customFormat="1" x14ac:dyDescent="0.25">
      <c r="A9199" s="69"/>
    </row>
    <row r="9200" spans="1:1" s="68" customFormat="1" x14ac:dyDescent="0.25">
      <c r="A9200" s="69"/>
    </row>
    <row r="9201" spans="1:1" s="68" customFormat="1" x14ac:dyDescent="0.25">
      <c r="A9201" s="69"/>
    </row>
    <row r="9202" spans="1:1" s="68" customFormat="1" x14ac:dyDescent="0.25">
      <c r="A9202" s="69"/>
    </row>
    <row r="9203" spans="1:1" s="68" customFormat="1" x14ac:dyDescent="0.25">
      <c r="A9203" s="69"/>
    </row>
    <row r="9204" spans="1:1" s="68" customFormat="1" x14ac:dyDescent="0.25">
      <c r="A9204" s="69"/>
    </row>
    <row r="9205" spans="1:1" s="68" customFormat="1" x14ac:dyDescent="0.25">
      <c r="A9205" s="69"/>
    </row>
    <row r="9206" spans="1:1" s="68" customFormat="1" x14ac:dyDescent="0.25">
      <c r="A9206" s="69"/>
    </row>
    <row r="9207" spans="1:1" s="68" customFormat="1" x14ac:dyDescent="0.25">
      <c r="A9207" s="69"/>
    </row>
    <row r="9208" spans="1:1" s="68" customFormat="1" x14ac:dyDescent="0.25">
      <c r="A9208" s="69"/>
    </row>
    <row r="9209" spans="1:1" s="68" customFormat="1" x14ac:dyDescent="0.25">
      <c r="A9209" s="69"/>
    </row>
    <row r="9210" spans="1:1" s="68" customFormat="1" x14ac:dyDescent="0.25">
      <c r="A9210" s="69"/>
    </row>
    <row r="9211" spans="1:1" s="68" customFormat="1" x14ac:dyDescent="0.25">
      <c r="A9211" s="69"/>
    </row>
    <row r="9212" spans="1:1" s="68" customFormat="1" x14ac:dyDescent="0.25">
      <c r="A9212" s="69"/>
    </row>
    <row r="9213" spans="1:1" s="68" customFormat="1" x14ac:dyDescent="0.25">
      <c r="A9213" s="69"/>
    </row>
    <row r="9214" spans="1:1" s="68" customFormat="1" x14ac:dyDescent="0.25">
      <c r="A9214" s="69"/>
    </row>
    <row r="9215" spans="1:1" s="68" customFormat="1" x14ac:dyDescent="0.25">
      <c r="A9215" s="69"/>
    </row>
    <row r="9216" spans="1:1" s="68" customFormat="1" x14ac:dyDescent="0.25">
      <c r="A9216" s="69"/>
    </row>
    <row r="9217" spans="1:1" s="68" customFormat="1" x14ac:dyDescent="0.25">
      <c r="A9217" s="69"/>
    </row>
    <row r="9218" spans="1:1" s="68" customFormat="1" x14ac:dyDescent="0.25">
      <c r="A9218" s="69"/>
    </row>
    <row r="9219" spans="1:1" s="68" customFormat="1" x14ac:dyDescent="0.25">
      <c r="A9219" s="69"/>
    </row>
    <row r="9220" spans="1:1" s="68" customFormat="1" x14ac:dyDescent="0.25">
      <c r="A9220" s="69"/>
    </row>
    <row r="9221" spans="1:1" s="68" customFormat="1" x14ac:dyDescent="0.25">
      <c r="A9221" s="69"/>
    </row>
    <row r="9222" spans="1:1" s="68" customFormat="1" x14ac:dyDescent="0.25">
      <c r="A9222" s="69"/>
    </row>
    <row r="9223" spans="1:1" s="68" customFormat="1" x14ac:dyDescent="0.25">
      <c r="A9223" s="69"/>
    </row>
    <row r="9224" spans="1:1" s="68" customFormat="1" x14ac:dyDescent="0.25">
      <c r="A9224" s="69"/>
    </row>
    <row r="9225" spans="1:1" s="68" customFormat="1" x14ac:dyDescent="0.25">
      <c r="A9225" s="69"/>
    </row>
    <row r="9226" spans="1:1" s="68" customFormat="1" x14ac:dyDescent="0.25">
      <c r="A9226" s="69"/>
    </row>
    <row r="9227" spans="1:1" s="68" customFormat="1" x14ac:dyDescent="0.25">
      <c r="A9227" s="69"/>
    </row>
    <row r="9228" spans="1:1" s="68" customFormat="1" x14ac:dyDescent="0.25">
      <c r="A9228" s="69"/>
    </row>
    <row r="9229" spans="1:1" s="68" customFormat="1" x14ac:dyDescent="0.25">
      <c r="A9229" s="69"/>
    </row>
    <row r="9230" spans="1:1" s="68" customFormat="1" x14ac:dyDescent="0.25">
      <c r="A9230" s="69"/>
    </row>
    <row r="9231" spans="1:1" s="68" customFormat="1" x14ac:dyDescent="0.25">
      <c r="A9231" s="69"/>
    </row>
    <row r="9232" spans="1:1" s="68" customFormat="1" x14ac:dyDescent="0.25">
      <c r="A9232" s="69"/>
    </row>
    <row r="9233" spans="1:1" s="68" customFormat="1" x14ac:dyDescent="0.25">
      <c r="A9233" s="69"/>
    </row>
    <row r="9234" spans="1:1" s="68" customFormat="1" x14ac:dyDescent="0.25">
      <c r="A9234" s="69"/>
    </row>
    <row r="9235" spans="1:1" s="68" customFormat="1" x14ac:dyDescent="0.25">
      <c r="A9235" s="69"/>
    </row>
    <row r="9236" spans="1:1" s="68" customFormat="1" x14ac:dyDescent="0.25">
      <c r="A9236" s="69"/>
    </row>
    <row r="9237" spans="1:1" s="68" customFormat="1" x14ac:dyDescent="0.25">
      <c r="A9237" s="69"/>
    </row>
    <row r="9238" spans="1:1" s="68" customFormat="1" x14ac:dyDescent="0.25">
      <c r="A9238" s="69"/>
    </row>
    <row r="9239" spans="1:1" s="68" customFormat="1" x14ac:dyDescent="0.25">
      <c r="A9239" s="69"/>
    </row>
    <row r="9240" spans="1:1" s="68" customFormat="1" x14ac:dyDescent="0.25">
      <c r="A9240" s="69"/>
    </row>
    <row r="9241" spans="1:1" s="68" customFormat="1" x14ac:dyDescent="0.25">
      <c r="A9241" s="69"/>
    </row>
    <row r="9242" spans="1:1" s="68" customFormat="1" x14ac:dyDescent="0.25">
      <c r="A9242" s="69"/>
    </row>
    <row r="9243" spans="1:1" s="68" customFormat="1" x14ac:dyDescent="0.25">
      <c r="A9243" s="69"/>
    </row>
    <row r="9244" spans="1:1" s="68" customFormat="1" x14ac:dyDescent="0.25">
      <c r="A9244" s="69"/>
    </row>
    <row r="9245" spans="1:1" s="68" customFormat="1" x14ac:dyDescent="0.25">
      <c r="A9245" s="69"/>
    </row>
    <row r="9246" spans="1:1" s="68" customFormat="1" x14ac:dyDescent="0.25">
      <c r="A9246" s="69"/>
    </row>
    <row r="9247" spans="1:1" s="68" customFormat="1" x14ac:dyDescent="0.25">
      <c r="A9247" s="69"/>
    </row>
    <row r="9248" spans="1:1" s="68" customFormat="1" x14ac:dyDescent="0.25">
      <c r="A9248" s="69"/>
    </row>
    <row r="9249" spans="1:1" s="68" customFormat="1" x14ac:dyDescent="0.25">
      <c r="A9249" s="69"/>
    </row>
    <row r="9250" spans="1:1" s="68" customFormat="1" x14ac:dyDescent="0.25">
      <c r="A9250" s="69"/>
    </row>
    <row r="9251" spans="1:1" s="68" customFormat="1" x14ac:dyDescent="0.25">
      <c r="A9251" s="69"/>
    </row>
    <row r="9252" spans="1:1" s="68" customFormat="1" x14ac:dyDescent="0.25">
      <c r="A9252" s="69"/>
    </row>
    <row r="9253" spans="1:1" s="68" customFormat="1" x14ac:dyDescent="0.25">
      <c r="A9253" s="69"/>
    </row>
    <row r="9254" spans="1:1" s="68" customFormat="1" x14ac:dyDescent="0.25">
      <c r="A9254" s="69"/>
    </row>
    <row r="9255" spans="1:1" s="68" customFormat="1" x14ac:dyDescent="0.25">
      <c r="A9255" s="69"/>
    </row>
    <row r="9256" spans="1:1" s="68" customFormat="1" x14ac:dyDescent="0.25">
      <c r="A9256" s="69"/>
    </row>
    <row r="9257" spans="1:1" s="68" customFormat="1" x14ac:dyDescent="0.25">
      <c r="A9257" s="69"/>
    </row>
    <row r="9258" spans="1:1" s="68" customFormat="1" x14ac:dyDescent="0.25">
      <c r="A9258" s="69"/>
    </row>
    <row r="9259" spans="1:1" s="68" customFormat="1" x14ac:dyDescent="0.25">
      <c r="A9259" s="69"/>
    </row>
    <row r="9260" spans="1:1" s="68" customFormat="1" x14ac:dyDescent="0.25">
      <c r="A9260" s="69"/>
    </row>
    <row r="9261" spans="1:1" s="68" customFormat="1" x14ac:dyDescent="0.25">
      <c r="A9261" s="69"/>
    </row>
    <row r="9262" spans="1:1" s="68" customFormat="1" x14ac:dyDescent="0.25">
      <c r="A9262" s="69"/>
    </row>
    <row r="9263" spans="1:1" s="68" customFormat="1" x14ac:dyDescent="0.25">
      <c r="A9263" s="69"/>
    </row>
    <row r="9264" spans="1:1" s="68" customFormat="1" x14ac:dyDescent="0.25">
      <c r="A9264" s="69"/>
    </row>
    <row r="9265" spans="1:1" s="68" customFormat="1" x14ac:dyDescent="0.25">
      <c r="A9265" s="69"/>
    </row>
    <row r="9266" spans="1:1" s="68" customFormat="1" x14ac:dyDescent="0.25">
      <c r="A9266" s="69"/>
    </row>
    <row r="9267" spans="1:1" s="68" customFormat="1" x14ac:dyDescent="0.25">
      <c r="A9267" s="69"/>
    </row>
    <row r="9268" spans="1:1" s="68" customFormat="1" x14ac:dyDescent="0.25">
      <c r="A9268" s="69"/>
    </row>
    <row r="9269" spans="1:1" s="68" customFormat="1" x14ac:dyDescent="0.25">
      <c r="A9269" s="69"/>
    </row>
    <row r="9270" spans="1:1" s="68" customFormat="1" x14ac:dyDescent="0.25">
      <c r="A9270" s="69"/>
    </row>
    <row r="9271" spans="1:1" s="68" customFormat="1" x14ac:dyDescent="0.25">
      <c r="A9271" s="69"/>
    </row>
    <row r="9272" spans="1:1" s="68" customFormat="1" x14ac:dyDescent="0.25">
      <c r="A9272" s="69"/>
    </row>
    <row r="9273" spans="1:1" s="68" customFormat="1" x14ac:dyDescent="0.25">
      <c r="A9273" s="69"/>
    </row>
    <row r="9274" spans="1:1" s="68" customFormat="1" x14ac:dyDescent="0.25">
      <c r="A9274" s="69"/>
    </row>
    <row r="9275" spans="1:1" s="68" customFormat="1" x14ac:dyDescent="0.25">
      <c r="A9275" s="69"/>
    </row>
    <row r="9276" spans="1:1" s="68" customFormat="1" x14ac:dyDescent="0.25">
      <c r="A9276" s="69"/>
    </row>
    <row r="9277" spans="1:1" s="68" customFormat="1" x14ac:dyDescent="0.25">
      <c r="A9277" s="69"/>
    </row>
    <row r="9278" spans="1:1" s="68" customFormat="1" x14ac:dyDescent="0.25">
      <c r="A9278" s="69"/>
    </row>
    <row r="9279" spans="1:1" s="68" customFormat="1" x14ac:dyDescent="0.25">
      <c r="A9279" s="69"/>
    </row>
    <row r="9280" spans="1:1" s="68" customFormat="1" x14ac:dyDescent="0.25">
      <c r="A9280" s="69"/>
    </row>
    <row r="9281" spans="1:1" s="68" customFormat="1" x14ac:dyDescent="0.25">
      <c r="A9281" s="69"/>
    </row>
    <row r="9282" spans="1:1" s="68" customFormat="1" x14ac:dyDescent="0.25">
      <c r="A9282" s="69"/>
    </row>
    <row r="9283" spans="1:1" s="68" customFormat="1" x14ac:dyDescent="0.25">
      <c r="A9283" s="69"/>
    </row>
    <row r="9284" spans="1:1" s="68" customFormat="1" x14ac:dyDescent="0.25">
      <c r="A9284" s="69"/>
    </row>
    <row r="9285" spans="1:1" s="68" customFormat="1" x14ac:dyDescent="0.25">
      <c r="A9285" s="69"/>
    </row>
    <row r="9286" spans="1:1" s="68" customFormat="1" x14ac:dyDescent="0.25">
      <c r="A9286" s="69"/>
    </row>
    <row r="9287" spans="1:1" s="68" customFormat="1" x14ac:dyDescent="0.25">
      <c r="A9287" s="69"/>
    </row>
    <row r="9288" spans="1:1" s="68" customFormat="1" x14ac:dyDescent="0.25">
      <c r="A9288" s="69"/>
    </row>
    <row r="9289" spans="1:1" s="68" customFormat="1" x14ac:dyDescent="0.25">
      <c r="A9289" s="69"/>
    </row>
    <row r="9290" spans="1:1" s="68" customFormat="1" x14ac:dyDescent="0.25">
      <c r="A9290" s="69"/>
    </row>
    <row r="9291" spans="1:1" s="68" customFormat="1" x14ac:dyDescent="0.25">
      <c r="A9291" s="69"/>
    </row>
    <row r="9292" spans="1:1" s="68" customFormat="1" x14ac:dyDescent="0.25">
      <c r="A9292" s="69"/>
    </row>
    <row r="9293" spans="1:1" s="68" customFormat="1" x14ac:dyDescent="0.25">
      <c r="A9293" s="69"/>
    </row>
    <row r="9294" spans="1:1" s="68" customFormat="1" x14ac:dyDescent="0.25">
      <c r="A9294" s="69"/>
    </row>
    <row r="9295" spans="1:1" s="68" customFormat="1" x14ac:dyDescent="0.25">
      <c r="A9295" s="69"/>
    </row>
    <row r="9296" spans="1:1" s="68" customFormat="1" x14ac:dyDescent="0.25">
      <c r="A9296" s="69"/>
    </row>
    <row r="9297" spans="1:1" s="68" customFormat="1" x14ac:dyDescent="0.25">
      <c r="A9297" s="69"/>
    </row>
    <row r="9298" spans="1:1" s="68" customFormat="1" x14ac:dyDescent="0.25">
      <c r="A9298" s="69"/>
    </row>
    <row r="9299" spans="1:1" s="68" customFormat="1" x14ac:dyDescent="0.25">
      <c r="A9299" s="69"/>
    </row>
    <row r="9300" spans="1:1" s="68" customFormat="1" x14ac:dyDescent="0.25">
      <c r="A9300" s="69"/>
    </row>
    <row r="9301" spans="1:1" s="68" customFormat="1" x14ac:dyDescent="0.25">
      <c r="A9301" s="69"/>
    </row>
    <row r="9302" spans="1:1" s="68" customFormat="1" x14ac:dyDescent="0.25">
      <c r="A9302" s="69"/>
    </row>
    <row r="9303" spans="1:1" s="68" customFormat="1" x14ac:dyDescent="0.25">
      <c r="A9303" s="69"/>
    </row>
    <row r="9304" spans="1:1" s="68" customFormat="1" x14ac:dyDescent="0.25">
      <c r="A9304" s="69"/>
    </row>
    <row r="9305" spans="1:1" s="68" customFormat="1" x14ac:dyDescent="0.25">
      <c r="A9305" s="69"/>
    </row>
    <row r="9306" spans="1:1" s="68" customFormat="1" x14ac:dyDescent="0.25">
      <c r="A9306" s="69"/>
    </row>
    <row r="9307" spans="1:1" s="68" customFormat="1" x14ac:dyDescent="0.25">
      <c r="A9307" s="69"/>
    </row>
    <row r="9308" spans="1:1" s="68" customFormat="1" x14ac:dyDescent="0.25">
      <c r="A9308" s="69"/>
    </row>
    <row r="9309" spans="1:1" s="68" customFormat="1" x14ac:dyDescent="0.25">
      <c r="A9309" s="69"/>
    </row>
    <row r="9310" spans="1:1" s="68" customFormat="1" x14ac:dyDescent="0.25">
      <c r="A9310" s="69"/>
    </row>
    <row r="9311" spans="1:1" s="68" customFormat="1" x14ac:dyDescent="0.25">
      <c r="A9311" s="69"/>
    </row>
    <row r="9312" spans="1:1" s="68" customFormat="1" x14ac:dyDescent="0.25">
      <c r="A9312" s="69"/>
    </row>
    <row r="9313" spans="1:1" s="68" customFormat="1" x14ac:dyDescent="0.25">
      <c r="A9313" s="69"/>
    </row>
    <row r="9314" spans="1:1" s="68" customFormat="1" x14ac:dyDescent="0.25">
      <c r="A9314" s="69"/>
    </row>
    <row r="9315" spans="1:1" s="68" customFormat="1" x14ac:dyDescent="0.25">
      <c r="A9315" s="69"/>
    </row>
    <row r="9316" spans="1:1" s="68" customFormat="1" x14ac:dyDescent="0.25">
      <c r="A9316" s="69"/>
    </row>
    <row r="9317" spans="1:1" s="68" customFormat="1" x14ac:dyDescent="0.25">
      <c r="A9317" s="69"/>
    </row>
    <row r="9318" spans="1:1" s="68" customFormat="1" x14ac:dyDescent="0.25">
      <c r="A9318" s="69"/>
    </row>
    <row r="9319" spans="1:1" s="68" customFormat="1" x14ac:dyDescent="0.25">
      <c r="A9319" s="69"/>
    </row>
    <row r="9320" spans="1:1" s="68" customFormat="1" x14ac:dyDescent="0.25">
      <c r="A9320" s="69"/>
    </row>
    <row r="9321" spans="1:1" s="68" customFormat="1" x14ac:dyDescent="0.25">
      <c r="A9321" s="69"/>
    </row>
    <row r="9322" spans="1:1" s="68" customFormat="1" x14ac:dyDescent="0.25">
      <c r="A9322" s="69"/>
    </row>
    <row r="9323" spans="1:1" s="68" customFormat="1" x14ac:dyDescent="0.25">
      <c r="A9323" s="69"/>
    </row>
    <row r="9324" spans="1:1" s="68" customFormat="1" x14ac:dyDescent="0.25">
      <c r="A9324" s="69"/>
    </row>
    <row r="9325" spans="1:1" s="68" customFormat="1" x14ac:dyDescent="0.25">
      <c r="A9325" s="69"/>
    </row>
    <row r="9326" spans="1:1" s="68" customFormat="1" x14ac:dyDescent="0.25">
      <c r="A9326" s="69"/>
    </row>
    <row r="9327" spans="1:1" s="68" customFormat="1" x14ac:dyDescent="0.25">
      <c r="A9327" s="69"/>
    </row>
    <row r="9328" spans="1:1" s="68" customFormat="1" x14ac:dyDescent="0.25">
      <c r="A9328" s="69"/>
    </row>
    <row r="9329" spans="1:1" s="68" customFormat="1" x14ac:dyDescent="0.25">
      <c r="A9329" s="69"/>
    </row>
    <row r="9330" spans="1:1" s="68" customFormat="1" x14ac:dyDescent="0.25">
      <c r="A9330" s="69"/>
    </row>
    <row r="9331" spans="1:1" s="68" customFormat="1" x14ac:dyDescent="0.25">
      <c r="A9331" s="69"/>
    </row>
    <row r="9332" spans="1:1" s="68" customFormat="1" x14ac:dyDescent="0.25">
      <c r="A9332" s="69"/>
    </row>
    <row r="9333" spans="1:1" s="68" customFormat="1" x14ac:dyDescent="0.25">
      <c r="A9333" s="69"/>
    </row>
    <row r="9334" spans="1:1" s="68" customFormat="1" x14ac:dyDescent="0.25">
      <c r="A9334" s="69"/>
    </row>
    <row r="9335" spans="1:1" s="68" customFormat="1" x14ac:dyDescent="0.25">
      <c r="A9335" s="69"/>
    </row>
    <row r="9336" spans="1:1" s="68" customFormat="1" x14ac:dyDescent="0.25">
      <c r="A9336" s="69"/>
    </row>
    <row r="9337" spans="1:1" s="68" customFormat="1" x14ac:dyDescent="0.25">
      <c r="A9337" s="69"/>
    </row>
    <row r="9338" spans="1:1" s="68" customFormat="1" x14ac:dyDescent="0.25">
      <c r="A9338" s="69"/>
    </row>
    <row r="9339" spans="1:1" s="68" customFormat="1" x14ac:dyDescent="0.25">
      <c r="A9339" s="69"/>
    </row>
    <row r="9340" spans="1:1" s="68" customFormat="1" x14ac:dyDescent="0.25">
      <c r="A9340" s="69"/>
    </row>
    <row r="9341" spans="1:1" s="68" customFormat="1" x14ac:dyDescent="0.25">
      <c r="A9341" s="69"/>
    </row>
    <row r="9342" spans="1:1" s="68" customFormat="1" x14ac:dyDescent="0.25">
      <c r="A9342" s="69"/>
    </row>
    <row r="9343" spans="1:1" s="68" customFormat="1" x14ac:dyDescent="0.25">
      <c r="A9343" s="69"/>
    </row>
    <row r="9344" spans="1:1" s="68" customFormat="1" x14ac:dyDescent="0.25">
      <c r="A9344" s="69"/>
    </row>
    <row r="9345" spans="1:1" s="68" customFormat="1" x14ac:dyDescent="0.25">
      <c r="A9345" s="69"/>
    </row>
    <row r="9346" spans="1:1" s="68" customFormat="1" x14ac:dyDescent="0.25">
      <c r="A9346" s="69"/>
    </row>
    <row r="9347" spans="1:1" s="68" customFormat="1" x14ac:dyDescent="0.25">
      <c r="A9347" s="69"/>
    </row>
    <row r="9348" spans="1:1" s="68" customFormat="1" x14ac:dyDescent="0.25">
      <c r="A9348" s="69"/>
    </row>
    <row r="9349" spans="1:1" s="68" customFormat="1" x14ac:dyDescent="0.25">
      <c r="A9349" s="69"/>
    </row>
    <row r="9350" spans="1:1" s="68" customFormat="1" x14ac:dyDescent="0.25">
      <c r="A9350" s="69"/>
    </row>
    <row r="9351" spans="1:1" s="68" customFormat="1" x14ac:dyDescent="0.25">
      <c r="A9351" s="69"/>
    </row>
    <row r="9352" spans="1:1" s="68" customFormat="1" x14ac:dyDescent="0.25">
      <c r="A9352" s="69"/>
    </row>
    <row r="9353" spans="1:1" s="68" customFormat="1" x14ac:dyDescent="0.25">
      <c r="A9353" s="69"/>
    </row>
    <row r="9354" spans="1:1" s="68" customFormat="1" x14ac:dyDescent="0.25">
      <c r="A9354" s="69"/>
    </row>
    <row r="9355" spans="1:1" s="68" customFormat="1" x14ac:dyDescent="0.25">
      <c r="A9355" s="69"/>
    </row>
    <row r="9356" spans="1:1" s="68" customFormat="1" x14ac:dyDescent="0.25">
      <c r="A9356" s="69"/>
    </row>
    <row r="9357" spans="1:1" s="68" customFormat="1" x14ac:dyDescent="0.25">
      <c r="A9357" s="69"/>
    </row>
    <row r="9358" spans="1:1" s="68" customFormat="1" x14ac:dyDescent="0.25">
      <c r="A9358" s="69"/>
    </row>
    <row r="9359" spans="1:1" s="68" customFormat="1" x14ac:dyDescent="0.25">
      <c r="A9359" s="69"/>
    </row>
    <row r="9360" spans="1:1" s="68" customFormat="1" x14ac:dyDescent="0.25">
      <c r="A9360" s="69"/>
    </row>
    <row r="9361" spans="1:1" s="68" customFormat="1" x14ac:dyDescent="0.25">
      <c r="A9361" s="69"/>
    </row>
    <row r="9362" spans="1:1" s="68" customFormat="1" x14ac:dyDescent="0.25">
      <c r="A9362" s="69"/>
    </row>
    <row r="9363" spans="1:1" s="68" customFormat="1" x14ac:dyDescent="0.25">
      <c r="A9363" s="69"/>
    </row>
    <row r="9364" spans="1:1" s="68" customFormat="1" x14ac:dyDescent="0.25">
      <c r="A9364" s="69"/>
    </row>
    <row r="9365" spans="1:1" s="68" customFormat="1" x14ac:dyDescent="0.25">
      <c r="A9365" s="69"/>
    </row>
    <row r="9366" spans="1:1" s="68" customFormat="1" x14ac:dyDescent="0.25">
      <c r="A9366" s="69"/>
    </row>
    <row r="9367" spans="1:1" s="68" customFormat="1" x14ac:dyDescent="0.25">
      <c r="A9367" s="69"/>
    </row>
    <row r="9368" spans="1:1" s="68" customFormat="1" x14ac:dyDescent="0.25">
      <c r="A9368" s="69"/>
    </row>
    <row r="9369" spans="1:1" s="68" customFormat="1" x14ac:dyDescent="0.25">
      <c r="A9369" s="69"/>
    </row>
    <row r="9370" spans="1:1" s="68" customFormat="1" x14ac:dyDescent="0.25">
      <c r="A9370" s="69"/>
    </row>
    <row r="9371" spans="1:1" s="68" customFormat="1" x14ac:dyDescent="0.25">
      <c r="A9371" s="69"/>
    </row>
    <row r="9372" spans="1:1" s="68" customFormat="1" x14ac:dyDescent="0.25">
      <c r="A9372" s="69"/>
    </row>
    <row r="9373" spans="1:1" s="68" customFormat="1" x14ac:dyDescent="0.25">
      <c r="A9373" s="69"/>
    </row>
    <row r="9374" spans="1:1" s="68" customFormat="1" x14ac:dyDescent="0.25">
      <c r="A9374" s="69"/>
    </row>
    <row r="9375" spans="1:1" s="68" customFormat="1" x14ac:dyDescent="0.25">
      <c r="A9375" s="69"/>
    </row>
    <row r="9376" spans="1:1" s="68" customFormat="1" x14ac:dyDescent="0.25">
      <c r="A9376" s="69"/>
    </row>
    <row r="9377" spans="1:1" s="68" customFormat="1" x14ac:dyDescent="0.25">
      <c r="A9377" s="69"/>
    </row>
    <row r="9378" spans="1:1" s="68" customFormat="1" x14ac:dyDescent="0.25">
      <c r="A9378" s="69"/>
    </row>
    <row r="9379" spans="1:1" s="68" customFormat="1" x14ac:dyDescent="0.25">
      <c r="A9379" s="69"/>
    </row>
    <row r="9380" spans="1:1" s="68" customFormat="1" x14ac:dyDescent="0.25">
      <c r="A9380" s="69"/>
    </row>
    <row r="9381" spans="1:1" s="68" customFormat="1" x14ac:dyDescent="0.25">
      <c r="A9381" s="69"/>
    </row>
    <row r="9382" spans="1:1" s="68" customFormat="1" x14ac:dyDescent="0.25">
      <c r="A9382" s="69"/>
    </row>
    <row r="9383" spans="1:1" s="68" customFormat="1" x14ac:dyDescent="0.25">
      <c r="A9383" s="69"/>
    </row>
    <row r="9384" spans="1:1" s="68" customFormat="1" x14ac:dyDescent="0.25">
      <c r="A9384" s="69"/>
    </row>
    <row r="9385" spans="1:1" s="68" customFormat="1" x14ac:dyDescent="0.25">
      <c r="A9385" s="69"/>
    </row>
    <row r="9386" spans="1:1" s="68" customFormat="1" x14ac:dyDescent="0.25">
      <c r="A9386" s="69"/>
    </row>
    <row r="9387" spans="1:1" s="68" customFormat="1" x14ac:dyDescent="0.25">
      <c r="A9387" s="69"/>
    </row>
    <row r="9388" spans="1:1" s="68" customFormat="1" x14ac:dyDescent="0.25">
      <c r="A9388" s="69"/>
    </row>
    <row r="9389" spans="1:1" s="68" customFormat="1" x14ac:dyDescent="0.25">
      <c r="A9389" s="69"/>
    </row>
    <row r="9390" spans="1:1" s="68" customFormat="1" x14ac:dyDescent="0.25">
      <c r="A9390" s="69"/>
    </row>
    <row r="9391" spans="1:1" s="68" customFormat="1" x14ac:dyDescent="0.25">
      <c r="A9391" s="69"/>
    </row>
    <row r="9392" spans="1:1" s="68" customFormat="1" x14ac:dyDescent="0.25">
      <c r="A9392" s="69"/>
    </row>
    <row r="9393" spans="1:1" s="68" customFormat="1" x14ac:dyDescent="0.25">
      <c r="A9393" s="69"/>
    </row>
    <row r="9394" spans="1:1" s="68" customFormat="1" x14ac:dyDescent="0.25">
      <c r="A9394" s="69"/>
    </row>
    <row r="9395" spans="1:1" s="68" customFormat="1" x14ac:dyDescent="0.25">
      <c r="A9395" s="69"/>
    </row>
    <row r="9396" spans="1:1" s="68" customFormat="1" x14ac:dyDescent="0.25">
      <c r="A9396" s="69"/>
    </row>
    <row r="9397" spans="1:1" s="68" customFormat="1" x14ac:dyDescent="0.25">
      <c r="A9397" s="69"/>
    </row>
    <row r="9398" spans="1:1" s="68" customFormat="1" x14ac:dyDescent="0.25">
      <c r="A9398" s="69"/>
    </row>
    <row r="9399" spans="1:1" s="68" customFormat="1" x14ac:dyDescent="0.25">
      <c r="A9399" s="69"/>
    </row>
    <row r="9400" spans="1:1" s="68" customFormat="1" x14ac:dyDescent="0.25">
      <c r="A9400" s="69"/>
    </row>
    <row r="9401" spans="1:1" s="68" customFormat="1" x14ac:dyDescent="0.25">
      <c r="A9401" s="69"/>
    </row>
    <row r="9402" spans="1:1" s="68" customFormat="1" x14ac:dyDescent="0.25">
      <c r="A9402" s="69"/>
    </row>
    <row r="9403" spans="1:1" s="68" customFormat="1" x14ac:dyDescent="0.25">
      <c r="A9403" s="69"/>
    </row>
    <row r="9404" spans="1:1" s="68" customFormat="1" x14ac:dyDescent="0.25">
      <c r="A9404" s="69"/>
    </row>
    <row r="9405" spans="1:1" s="68" customFormat="1" x14ac:dyDescent="0.25">
      <c r="A9405" s="69"/>
    </row>
    <row r="9406" spans="1:1" s="68" customFormat="1" x14ac:dyDescent="0.25">
      <c r="A9406" s="69"/>
    </row>
    <row r="9407" spans="1:1" s="68" customFormat="1" x14ac:dyDescent="0.25">
      <c r="A9407" s="69"/>
    </row>
    <row r="9408" spans="1:1" s="68" customFormat="1" x14ac:dyDescent="0.25">
      <c r="A9408" s="69"/>
    </row>
    <row r="9409" spans="1:1" s="68" customFormat="1" x14ac:dyDescent="0.25">
      <c r="A9409" s="69"/>
    </row>
    <row r="9410" spans="1:1" s="68" customFormat="1" x14ac:dyDescent="0.25">
      <c r="A9410" s="69"/>
    </row>
    <row r="9411" spans="1:1" s="68" customFormat="1" x14ac:dyDescent="0.25">
      <c r="A9411" s="69"/>
    </row>
    <row r="9412" spans="1:1" s="68" customFormat="1" x14ac:dyDescent="0.25">
      <c r="A9412" s="69"/>
    </row>
    <row r="9413" spans="1:1" s="68" customFormat="1" x14ac:dyDescent="0.25">
      <c r="A9413" s="69"/>
    </row>
    <row r="9414" spans="1:1" s="68" customFormat="1" x14ac:dyDescent="0.25">
      <c r="A9414" s="69"/>
    </row>
    <row r="9415" spans="1:1" s="68" customFormat="1" x14ac:dyDescent="0.25">
      <c r="A9415" s="69"/>
    </row>
    <row r="9416" spans="1:1" s="68" customFormat="1" x14ac:dyDescent="0.25">
      <c r="A9416" s="69"/>
    </row>
    <row r="9417" spans="1:1" s="68" customFormat="1" x14ac:dyDescent="0.25">
      <c r="A9417" s="69"/>
    </row>
    <row r="9418" spans="1:1" s="68" customFormat="1" x14ac:dyDescent="0.25">
      <c r="A9418" s="69"/>
    </row>
    <row r="9419" spans="1:1" s="68" customFormat="1" x14ac:dyDescent="0.25">
      <c r="A9419" s="69"/>
    </row>
    <row r="9420" spans="1:1" s="68" customFormat="1" x14ac:dyDescent="0.25">
      <c r="A9420" s="69"/>
    </row>
    <row r="9421" spans="1:1" s="68" customFormat="1" x14ac:dyDescent="0.25">
      <c r="A9421" s="69"/>
    </row>
    <row r="9422" spans="1:1" s="68" customFormat="1" x14ac:dyDescent="0.25">
      <c r="A9422" s="69"/>
    </row>
    <row r="9423" spans="1:1" s="68" customFormat="1" x14ac:dyDescent="0.25">
      <c r="A9423" s="69"/>
    </row>
    <row r="9424" spans="1:1" s="68" customFormat="1" x14ac:dyDescent="0.25">
      <c r="A9424" s="69"/>
    </row>
    <row r="9425" spans="1:1" s="68" customFormat="1" x14ac:dyDescent="0.25">
      <c r="A9425" s="69"/>
    </row>
    <row r="9426" spans="1:1" s="68" customFormat="1" x14ac:dyDescent="0.25">
      <c r="A9426" s="69"/>
    </row>
    <row r="9427" spans="1:1" s="68" customFormat="1" x14ac:dyDescent="0.25">
      <c r="A9427" s="69"/>
    </row>
    <row r="9428" spans="1:1" s="68" customFormat="1" x14ac:dyDescent="0.25">
      <c r="A9428" s="69"/>
    </row>
    <row r="9429" spans="1:1" s="68" customFormat="1" x14ac:dyDescent="0.25">
      <c r="A9429" s="69"/>
    </row>
    <row r="9430" spans="1:1" s="68" customFormat="1" x14ac:dyDescent="0.25">
      <c r="A9430" s="69"/>
    </row>
    <row r="9431" spans="1:1" s="68" customFormat="1" x14ac:dyDescent="0.25">
      <c r="A9431" s="69"/>
    </row>
    <row r="9432" spans="1:1" s="68" customFormat="1" x14ac:dyDescent="0.25">
      <c r="A9432" s="69"/>
    </row>
    <row r="9433" spans="1:1" s="68" customFormat="1" x14ac:dyDescent="0.25">
      <c r="A9433" s="69"/>
    </row>
    <row r="9434" spans="1:1" s="68" customFormat="1" x14ac:dyDescent="0.25">
      <c r="A9434" s="69"/>
    </row>
    <row r="9435" spans="1:1" s="68" customFormat="1" x14ac:dyDescent="0.25">
      <c r="A9435" s="69"/>
    </row>
    <row r="9436" spans="1:1" s="68" customFormat="1" x14ac:dyDescent="0.25">
      <c r="A9436" s="69"/>
    </row>
    <row r="9437" spans="1:1" s="68" customFormat="1" x14ac:dyDescent="0.25">
      <c r="A9437" s="69"/>
    </row>
    <row r="9438" spans="1:1" s="68" customFormat="1" x14ac:dyDescent="0.25">
      <c r="A9438" s="69"/>
    </row>
    <row r="9439" spans="1:1" s="68" customFormat="1" x14ac:dyDescent="0.25">
      <c r="A9439" s="69"/>
    </row>
    <row r="9440" spans="1:1" s="68" customFormat="1" x14ac:dyDescent="0.25">
      <c r="A9440" s="69"/>
    </row>
    <row r="9441" spans="1:1" s="68" customFormat="1" x14ac:dyDescent="0.25">
      <c r="A9441" s="69"/>
    </row>
    <row r="9442" spans="1:1" s="68" customFormat="1" x14ac:dyDescent="0.25">
      <c r="A9442" s="69"/>
    </row>
    <row r="9443" spans="1:1" s="68" customFormat="1" x14ac:dyDescent="0.25">
      <c r="A9443" s="69"/>
    </row>
    <row r="9444" spans="1:1" s="68" customFormat="1" x14ac:dyDescent="0.25">
      <c r="A9444" s="69"/>
    </row>
    <row r="9445" spans="1:1" s="68" customFormat="1" x14ac:dyDescent="0.25">
      <c r="A9445" s="69"/>
    </row>
    <row r="9446" spans="1:1" s="68" customFormat="1" x14ac:dyDescent="0.25">
      <c r="A9446" s="69"/>
    </row>
    <row r="9447" spans="1:1" s="68" customFormat="1" x14ac:dyDescent="0.25">
      <c r="A9447" s="69"/>
    </row>
    <row r="9448" spans="1:1" s="68" customFormat="1" x14ac:dyDescent="0.25">
      <c r="A9448" s="69"/>
    </row>
    <row r="9449" spans="1:1" s="68" customFormat="1" x14ac:dyDescent="0.25">
      <c r="A9449" s="69"/>
    </row>
    <row r="9450" spans="1:1" s="68" customFormat="1" x14ac:dyDescent="0.25">
      <c r="A9450" s="69"/>
    </row>
    <row r="9451" spans="1:1" s="68" customFormat="1" x14ac:dyDescent="0.25">
      <c r="A9451" s="69"/>
    </row>
    <row r="9452" spans="1:1" s="68" customFormat="1" x14ac:dyDescent="0.25">
      <c r="A9452" s="69"/>
    </row>
    <row r="9453" spans="1:1" s="68" customFormat="1" x14ac:dyDescent="0.25">
      <c r="A9453" s="69"/>
    </row>
    <row r="9454" spans="1:1" s="68" customFormat="1" x14ac:dyDescent="0.25">
      <c r="A9454" s="69"/>
    </row>
    <row r="9455" spans="1:1" s="68" customFormat="1" x14ac:dyDescent="0.25">
      <c r="A9455" s="69"/>
    </row>
    <row r="9456" spans="1:1" s="68" customFormat="1" x14ac:dyDescent="0.25">
      <c r="A9456" s="69"/>
    </row>
    <row r="9457" spans="1:1" s="68" customFormat="1" x14ac:dyDescent="0.25">
      <c r="A9457" s="69"/>
    </row>
    <row r="9458" spans="1:1" s="68" customFormat="1" x14ac:dyDescent="0.25">
      <c r="A9458" s="69"/>
    </row>
    <row r="9459" spans="1:1" s="68" customFormat="1" x14ac:dyDescent="0.25">
      <c r="A9459" s="69"/>
    </row>
    <row r="9460" spans="1:1" s="68" customFormat="1" x14ac:dyDescent="0.25">
      <c r="A9460" s="69"/>
    </row>
    <row r="9461" spans="1:1" s="68" customFormat="1" x14ac:dyDescent="0.25">
      <c r="A9461" s="69"/>
    </row>
    <row r="9462" spans="1:1" s="68" customFormat="1" x14ac:dyDescent="0.25">
      <c r="A9462" s="69"/>
    </row>
    <row r="9463" spans="1:1" s="68" customFormat="1" x14ac:dyDescent="0.25">
      <c r="A9463" s="69"/>
    </row>
    <row r="9464" spans="1:1" s="68" customFormat="1" x14ac:dyDescent="0.25">
      <c r="A9464" s="69"/>
    </row>
    <row r="9465" spans="1:1" s="68" customFormat="1" x14ac:dyDescent="0.25">
      <c r="A9465" s="69"/>
    </row>
    <row r="9466" spans="1:1" s="68" customFormat="1" x14ac:dyDescent="0.25">
      <c r="A9466" s="69"/>
    </row>
    <row r="9467" spans="1:1" s="68" customFormat="1" x14ac:dyDescent="0.25">
      <c r="A9467" s="69"/>
    </row>
    <row r="9468" spans="1:1" s="68" customFormat="1" x14ac:dyDescent="0.25">
      <c r="A9468" s="69"/>
    </row>
    <row r="9469" spans="1:1" s="68" customFormat="1" x14ac:dyDescent="0.25">
      <c r="A9469" s="69"/>
    </row>
    <row r="9470" spans="1:1" s="68" customFormat="1" x14ac:dyDescent="0.25">
      <c r="A9470" s="69"/>
    </row>
    <row r="9471" spans="1:1" s="68" customFormat="1" x14ac:dyDescent="0.25">
      <c r="A9471" s="69"/>
    </row>
    <row r="9472" spans="1:1" s="68" customFormat="1" x14ac:dyDescent="0.25">
      <c r="A9472" s="69"/>
    </row>
    <row r="9473" spans="1:1" s="68" customFormat="1" x14ac:dyDescent="0.25">
      <c r="A9473" s="69"/>
    </row>
    <row r="9474" spans="1:1" s="68" customFormat="1" x14ac:dyDescent="0.25">
      <c r="A9474" s="69"/>
    </row>
    <row r="9475" spans="1:1" s="68" customFormat="1" x14ac:dyDescent="0.25">
      <c r="A9475" s="69"/>
    </row>
    <row r="9476" spans="1:1" s="68" customFormat="1" x14ac:dyDescent="0.25">
      <c r="A9476" s="69"/>
    </row>
    <row r="9477" spans="1:1" s="68" customFormat="1" x14ac:dyDescent="0.25">
      <c r="A9477" s="69"/>
    </row>
    <row r="9478" spans="1:1" s="68" customFormat="1" x14ac:dyDescent="0.25">
      <c r="A9478" s="69"/>
    </row>
    <row r="9479" spans="1:1" s="68" customFormat="1" x14ac:dyDescent="0.25">
      <c r="A9479" s="69"/>
    </row>
    <row r="9480" spans="1:1" s="68" customFormat="1" x14ac:dyDescent="0.25">
      <c r="A9480" s="69"/>
    </row>
    <row r="9481" spans="1:1" s="68" customFormat="1" x14ac:dyDescent="0.25">
      <c r="A9481" s="69"/>
    </row>
    <row r="9482" spans="1:1" s="68" customFormat="1" x14ac:dyDescent="0.25">
      <c r="A9482" s="69"/>
    </row>
    <row r="9483" spans="1:1" s="68" customFormat="1" x14ac:dyDescent="0.25">
      <c r="A9483" s="69"/>
    </row>
    <row r="9484" spans="1:1" s="68" customFormat="1" x14ac:dyDescent="0.25">
      <c r="A9484" s="69"/>
    </row>
    <row r="9485" spans="1:1" s="68" customFormat="1" x14ac:dyDescent="0.25">
      <c r="A9485" s="69"/>
    </row>
    <row r="9486" spans="1:1" s="68" customFormat="1" x14ac:dyDescent="0.25">
      <c r="A9486" s="69"/>
    </row>
    <row r="9487" spans="1:1" s="68" customFormat="1" x14ac:dyDescent="0.25">
      <c r="A9487" s="69"/>
    </row>
    <row r="9488" spans="1:1" s="68" customFormat="1" x14ac:dyDescent="0.25">
      <c r="A9488" s="69"/>
    </row>
    <row r="9489" spans="1:1" s="68" customFormat="1" x14ac:dyDescent="0.25">
      <c r="A9489" s="69"/>
    </row>
    <row r="9490" spans="1:1" s="68" customFormat="1" x14ac:dyDescent="0.25">
      <c r="A9490" s="69"/>
    </row>
    <row r="9491" spans="1:1" s="68" customFormat="1" x14ac:dyDescent="0.25">
      <c r="A9491" s="69"/>
    </row>
    <row r="9492" spans="1:1" s="68" customFormat="1" x14ac:dyDescent="0.25">
      <c r="A9492" s="69"/>
    </row>
    <row r="9493" spans="1:1" s="68" customFormat="1" x14ac:dyDescent="0.25">
      <c r="A9493" s="69"/>
    </row>
    <row r="9494" spans="1:1" s="68" customFormat="1" x14ac:dyDescent="0.25">
      <c r="A9494" s="69"/>
    </row>
    <row r="9495" spans="1:1" s="68" customFormat="1" x14ac:dyDescent="0.25">
      <c r="A9495" s="69"/>
    </row>
    <row r="9496" spans="1:1" s="68" customFormat="1" x14ac:dyDescent="0.25">
      <c r="A9496" s="69"/>
    </row>
    <row r="9497" spans="1:1" s="68" customFormat="1" x14ac:dyDescent="0.25">
      <c r="A9497" s="69"/>
    </row>
    <row r="9498" spans="1:1" s="68" customFormat="1" x14ac:dyDescent="0.25">
      <c r="A9498" s="69"/>
    </row>
    <row r="9499" spans="1:1" s="68" customFormat="1" x14ac:dyDescent="0.25">
      <c r="A9499" s="69"/>
    </row>
    <row r="9500" spans="1:1" s="68" customFormat="1" x14ac:dyDescent="0.25">
      <c r="A9500" s="69"/>
    </row>
    <row r="9501" spans="1:1" s="68" customFormat="1" x14ac:dyDescent="0.25">
      <c r="A9501" s="69"/>
    </row>
    <row r="9502" spans="1:1" s="68" customFormat="1" x14ac:dyDescent="0.25">
      <c r="A9502" s="69"/>
    </row>
    <row r="9503" spans="1:1" s="68" customFormat="1" x14ac:dyDescent="0.25">
      <c r="A9503" s="69"/>
    </row>
    <row r="9504" spans="1:1" s="68" customFormat="1" x14ac:dyDescent="0.25">
      <c r="A9504" s="69"/>
    </row>
    <row r="9505" spans="1:1" s="68" customFormat="1" x14ac:dyDescent="0.25">
      <c r="A9505" s="69"/>
    </row>
    <row r="9506" spans="1:1" s="68" customFormat="1" x14ac:dyDescent="0.25">
      <c r="A9506" s="69"/>
    </row>
    <row r="9507" spans="1:1" s="68" customFormat="1" x14ac:dyDescent="0.25">
      <c r="A9507" s="69"/>
    </row>
    <row r="9508" spans="1:1" s="68" customFormat="1" x14ac:dyDescent="0.25">
      <c r="A9508" s="69"/>
    </row>
    <row r="9509" spans="1:1" s="68" customFormat="1" x14ac:dyDescent="0.25">
      <c r="A9509" s="69"/>
    </row>
    <row r="9510" spans="1:1" s="68" customFormat="1" x14ac:dyDescent="0.25">
      <c r="A9510" s="69"/>
    </row>
    <row r="9511" spans="1:1" s="68" customFormat="1" x14ac:dyDescent="0.25">
      <c r="A9511" s="69"/>
    </row>
    <row r="9512" spans="1:1" s="68" customFormat="1" x14ac:dyDescent="0.25">
      <c r="A9512" s="69"/>
    </row>
    <row r="9513" spans="1:1" s="68" customFormat="1" x14ac:dyDescent="0.25">
      <c r="A9513" s="69"/>
    </row>
    <row r="9514" spans="1:1" s="68" customFormat="1" x14ac:dyDescent="0.25">
      <c r="A9514" s="69"/>
    </row>
    <row r="9515" spans="1:1" s="68" customFormat="1" x14ac:dyDescent="0.25">
      <c r="A9515" s="69"/>
    </row>
    <row r="9516" spans="1:1" s="68" customFormat="1" x14ac:dyDescent="0.25">
      <c r="A9516" s="69"/>
    </row>
    <row r="9517" spans="1:1" s="68" customFormat="1" x14ac:dyDescent="0.25">
      <c r="A9517" s="69"/>
    </row>
    <row r="9518" spans="1:1" s="68" customFormat="1" x14ac:dyDescent="0.25">
      <c r="A9518" s="69"/>
    </row>
    <row r="9519" spans="1:1" s="68" customFormat="1" x14ac:dyDescent="0.25">
      <c r="A9519" s="69"/>
    </row>
    <row r="9520" spans="1:1" s="68" customFormat="1" x14ac:dyDescent="0.25">
      <c r="A9520" s="69"/>
    </row>
    <row r="9521" spans="1:1" s="68" customFormat="1" x14ac:dyDescent="0.25">
      <c r="A9521" s="69"/>
    </row>
    <row r="9522" spans="1:1" s="68" customFormat="1" x14ac:dyDescent="0.25">
      <c r="A9522" s="69"/>
    </row>
    <row r="9523" spans="1:1" s="68" customFormat="1" x14ac:dyDescent="0.25">
      <c r="A9523" s="69"/>
    </row>
    <row r="9524" spans="1:1" s="68" customFormat="1" x14ac:dyDescent="0.25">
      <c r="A9524" s="69"/>
    </row>
    <row r="9525" spans="1:1" s="68" customFormat="1" x14ac:dyDescent="0.25">
      <c r="A9525" s="69"/>
    </row>
    <row r="9526" spans="1:1" s="68" customFormat="1" x14ac:dyDescent="0.25">
      <c r="A9526" s="69"/>
    </row>
    <row r="9527" spans="1:1" s="68" customFormat="1" x14ac:dyDescent="0.25">
      <c r="A9527" s="69"/>
    </row>
    <row r="9528" spans="1:1" s="68" customFormat="1" x14ac:dyDescent="0.25">
      <c r="A9528" s="69"/>
    </row>
    <row r="9529" spans="1:1" s="68" customFormat="1" x14ac:dyDescent="0.25">
      <c r="A9529" s="69"/>
    </row>
    <row r="9530" spans="1:1" s="68" customFormat="1" x14ac:dyDescent="0.25">
      <c r="A9530" s="69"/>
    </row>
    <row r="9531" spans="1:1" s="68" customFormat="1" x14ac:dyDescent="0.25">
      <c r="A9531" s="69"/>
    </row>
    <row r="9532" spans="1:1" s="68" customFormat="1" x14ac:dyDescent="0.25">
      <c r="A9532" s="69"/>
    </row>
    <row r="9533" spans="1:1" s="68" customFormat="1" x14ac:dyDescent="0.25">
      <c r="A9533" s="69"/>
    </row>
    <row r="9534" spans="1:1" s="68" customFormat="1" x14ac:dyDescent="0.25">
      <c r="A9534" s="69"/>
    </row>
    <row r="9535" spans="1:1" s="68" customFormat="1" x14ac:dyDescent="0.25">
      <c r="A9535" s="69"/>
    </row>
    <row r="9536" spans="1:1" s="68" customFormat="1" x14ac:dyDescent="0.25">
      <c r="A9536" s="69"/>
    </row>
    <row r="9537" spans="1:1" s="68" customFormat="1" x14ac:dyDescent="0.25">
      <c r="A9537" s="69"/>
    </row>
    <row r="9538" spans="1:1" s="68" customFormat="1" x14ac:dyDescent="0.25">
      <c r="A9538" s="69"/>
    </row>
    <row r="9539" spans="1:1" s="68" customFormat="1" x14ac:dyDescent="0.25">
      <c r="A9539" s="69"/>
    </row>
    <row r="9540" spans="1:1" s="68" customFormat="1" x14ac:dyDescent="0.25">
      <c r="A9540" s="69"/>
    </row>
    <row r="9541" spans="1:1" s="68" customFormat="1" x14ac:dyDescent="0.25">
      <c r="A9541" s="69"/>
    </row>
    <row r="9542" spans="1:1" s="68" customFormat="1" x14ac:dyDescent="0.25">
      <c r="A9542" s="69"/>
    </row>
    <row r="9543" spans="1:1" s="68" customFormat="1" x14ac:dyDescent="0.25">
      <c r="A9543" s="69"/>
    </row>
    <row r="9544" spans="1:1" s="68" customFormat="1" x14ac:dyDescent="0.25">
      <c r="A9544" s="69"/>
    </row>
    <row r="9545" spans="1:1" s="68" customFormat="1" x14ac:dyDescent="0.25">
      <c r="A9545" s="69"/>
    </row>
    <row r="9546" spans="1:1" s="68" customFormat="1" x14ac:dyDescent="0.25">
      <c r="A9546" s="69"/>
    </row>
    <row r="9547" spans="1:1" s="68" customFormat="1" x14ac:dyDescent="0.25">
      <c r="A9547" s="69"/>
    </row>
    <row r="9548" spans="1:1" s="68" customFormat="1" x14ac:dyDescent="0.25">
      <c r="A9548" s="69"/>
    </row>
    <row r="9549" spans="1:1" s="68" customFormat="1" x14ac:dyDescent="0.25">
      <c r="A9549" s="69"/>
    </row>
    <row r="9550" spans="1:1" s="68" customFormat="1" x14ac:dyDescent="0.25">
      <c r="A9550" s="69"/>
    </row>
    <row r="9551" spans="1:1" s="68" customFormat="1" x14ac:dyDescent="0.25">
      <c r="A9551" s="69"/>
    </row>
    <row r="9552" spans="1:1" s="68" customFormat="1" x14ac:dyDescent="0.25">
      <c r="A9552" s="69"/>
    </row>
    <row r="9553" spans="1:1" s="68" customFormat="1" x14ac:dyDescent="0.25">
      <c r="A9553" s="69"/>
    </row>
    <row r="9554" spans="1:1" s="68" customFormat="1" x14ac:dyDescent="0.25">
      <c r="A9554" s="69"/>
    </row>
    <row r="9555" spans="1:1" s="68" customFormat="1" x14ac:dyDescent="0.25">
      <c r="A9555" s="69"/>
    </row>
    <row r="9556" spans="1:1" s="68" customFormat="1" x14ac:dyDescent="0.25">
      <c r="A9556" s="69"/>
    </row>
    <row r="9557" spans="1:1" s="68" customFormat="1" x14ac:dyDescent="0.25">
      <c r="A9557" s="69"/>
    </row>
    <row r="9558" spans="1:1" s="68" customFormat="1" x14ac:dyDescent="0.25">
      <c r="A9558" s="69"/>
    </row>
    <row r="9559" spans="1:1" s="68" customFormat="1" x14ac:dyDescent="0.25">
      <c r="A9559" s="69"/>
    </row>
    <row r="9560" spans="1:1" s="68" customFormat="1" x14ac:dyDescent="0.25">
      <c r="A9560" s="69"/>
    </row>
    <row r="9561" spans="1:1" s="68" customFormat="1" x14ac:dyDescent="0.25">
      <c r="A9561" s="69"/>
    </row>
    <row r="9562" spans="1:1" s="68" customFormat="1" x14ac:dyDescent="0.25">
      <c r="A9562" s="69"/>
    </row>
    <row r="9563" spans="1:1" s="68" customFormat="1" x14ac:dyDescent="0.25">
      <c r="A9563" s="69"/>
    </row>
    <row r="9564" spans="1:1" s="68" customFormat="1" x14ac:dyDescent="0.25">
      <c r="A9564" s="69"/>
    </row>
    <row r="9565" spans="1:1" s="68" customFormat="1" x14ac:dyDescent="0.25">
      <c r="A9565" s="69"/>
    </row>
    <row r="9566" spans="1:1" s="68" customFormat="1" x14ac:dyDescent="0.25">
      <c r="A9566" s="69"/>
    </row>
    <row r="9567" spans="1:1" s="68" customFormat="1" x14ac:dyDescent="0.25">
      <c r="A9567" s="69"/>
    </row>
    <row r="9568" spans="1:1" s="68" customFormat="1" x14ac:dyDescent="0.25">
      <c r="A9568" s="69"/>
    </row>
    <row r="9569" spans="1:1" s="68" customFormat="1" x14ac:dyDescent="0.25">
      <c r="A9569" s="69"/>
    </row>
    <row r="9570" spans="1:1" s="68" customFormat="1" x14ac:dyDescent="0.25">
      <c r="A9570" s="69"/>
    </row>
    <row r="9571" spans="1:1" s="68" customFormat="1" x14ac:dyDescent="0.25">
      <c r="A9571" s="69"/>
    </row>
    <row r="9572" spans="1:1" s="68" customFormat="1" x14ac:dyDescent="0.25">
      <c r="A9572" s="69"/>
    </row>
    <row r="9573" spans="1:1" s="68" customFormat="1" x14ac:dyDescent="0.25">
      <c r="A9573" s="69"/>
    </row>
    <row r="9574" spans="1:1" s="68" customFormat="1" x14ac:dyDescent="0.25">
      <c r="A9574" s="69"/>
    </row>
    <row r="9575" spans="1:1" s="68" customFormat="1" x14ac:dyDescent="0.25">
      <c r="A9575" s="69"/>
    </row>
    <row r="9576" spans="1:1" s="68" customFormat="1" x14ac:dyDescent="0.25">
      <c r="A9576" s="69"/>
    </row>
    <row r="9577" spans="1:1" s="68" customFormat="1" x14ac:dyDescent="0.25">
      <c r="A9577" s="69"/>
    </row>
    <row r="9578" spans="1:1" s="68" customFormat="1" x14ac:dyDescent="0.25">
      <c r="A9578" s="69"/>
    </row>
    <row r="9579" spans="1:1" s="68" customFormat="1" x14ac:dyDescent="0.25">
      <c r="A9579" s="69"/>
    </row>
    <row r="9580" spans="1:1" s="68" customFormat="1" x14ac:dyDescent="0.25">
      <c r="A9580" s="69"/>
    </row>
    <row r="9581" spans="1:1" s="68" customFormat="1" x14ac:dyDescent="0.25">
      <c r="A9581" s="69"/>
    </row>
    <row r="9582" spans="1:1" s="68" customFormat="1" x14ac:dyDescent="0.25">
      <c r="A9582" s="69"/>
    </row>
    <row r="9583" spans="1:1" s="68" customFormat="1" x14ac:dyDescent="0.25">
      <c r="A9583" s="69"/>
    </row>
    <row r="9584" spans="1:1" s="68" customFormat="1" x14ac:dyDescent="0.25">
      <c r="A9584" s="69"/>
    </row>
    <row r="9585" spans="1:1" s="68" customFormat="1" x14ac:dyDescent="0.25">
      <c r="A9585" s="69"/>
    </row>
    <row r="9586" spans="1:1" s="68" customFormat="1" x14ac:dyDescent="0.25">
      <c r="A9586" s="69"/>
    </row>
    <row r="9587" spans="1:1" s="68" customFormat="1" x14ac:dyDescent="0.25">
      <c r="A9587" s="69"/>
    </row>
    <row r="9588" spans="1:1" s="68" customFormat="1" x14ac:dyDescent="0.25">
      <c r="A9588" s="69"/>
    </row>
    <row r="9589" spans="1:1" s="68" customFormat="1" x14ac:dyDescent="0.25">
      <c r="A9589" s="69"/>
    </row>
    <row r="9590" spans="1:1" s="68" customFormat="1" x14ac:dyDescent="0.25">
      <c r="A9590" s="69"/>
    </row>
    <row r="9591" spans="1:1" s="68" customFormat="1" x14ac:dyDescent="0.25">
      <c r="A9591" s="69"/>
    </row>
    <row r="9592" spans="1:1" s="68" customFormat="1" x14ac:dyDescent="0.25">
      <c r="A9592" s="69"/>
    </row>
    <row r="9593" spans="1:1" s="68" customFormat="1" x14ac:dyDescent="0.25">
      <c r="A9593" s="69"/>
    </row>
    <row r="9594" spans="1:1" s="68" customFormat="1" x14ac:dyDescent="0.25">
      <c r="A9594" s="69"/>
    </row>
    <row r="9595" spans="1:1" s="68" customFormat="1" x14ac:dyDescent="0.25">
      <c r="A9595" s="69"/>
    </row>
    <row r="9596" spans="1:1" s="68" customFormat="1" x14ac:dyDescent="0.25">
      <c r="A9596" s="69"/>
    </row>
    <row r="9597" spans="1:1" s="68" customFormat="1" x14ac:dyDescent="0.25">
      <c r="A9597" s="69"/>
    </row>
    <row r="9598" spans="1:1" s="68" customFormat="1" x14ac:dyDescent="0.25">
      <c r="A9598" s="69"/>
    </row>
    <row r="9599" spans="1:1" s="68" customFormat="1" x14ac:dyDescent="0.25">
      <c r="A9599" s="69"/>
    </row>
    <row r="9600" spans="1:1" s="68" customFormat="1" x14ac:dyDescent="0.25">
      <c r="A9600" s="69"/>
    </row>
    <row r="9601" spans="1:1" s="68" customFormat="1" x14ac:dyDescent="0.25">
      <c r="A9601" s="69"/>
    </row>
    <row r="9602" spans="1:1" s="68" customFormat="1" x14ac:dyDescent="0.25">
      <c r="A9602" s="69"/>
    </row>
    <row r="9603" spans="1:1" s="68" customFormat="1" x14ac:dyDescent="0.25">
      <c r="A9603" s="69"/>
    </row>
    <row r="9604" spans="1:1" s="68" customFormat="1" x14ac:dyDescent="0.25">
      <c r="A9604" s="69"/>
    </row>
    <row r="9605" spans="1:1" s="68" customFormat="1" x14ac:dyDescent="0.25">
      <c r="A9605" s="69"/>
    </row>
    <row r="9606" spans="1:1" s="68" customFormat="1" x14ac:dyDescent="0.25">
      <c r="A9606" s="69"/>
    </row>
    <row r="9607" spans="1:1" s="68" customFormat="1" x14ac:dyDescent="0.25">
      <c r="A9607" s="69"/>
    </row>
    <row r="9608" spans="1:1" s="68" customFormat="1" x14ac:dyDescent="0.25">
      <c r="A9608" s="69"/>
    </row>
    <row r="9609" spans="1:1" s="68" customFormat="1" x14ac:dyDescent="0.25">
      <c r="A9609" s="69"/>
    </row>
    <row r="9610" spans="1:1" s="68" customFormat="1" x14ac:dyDescent="0.25">
      <c r="A9610" s="69"/>
    </row>
    <row r="9611" spans="1:1" s="68" customFormat="1" x14ac:dyDescent="0.25">
      <c r="A9611" s="69"/>
    </row>
    <row r="9612" spans="1:1" s="68" customFormat="1" x14ac:dyDescent="0.25">
      <c r="A9612" s="69"/>
    </row>
    <row r="9613" spans="1:1" s="68" customFormat="1" x14ac:dyDescent="0.25">
      <c r="A9613" s="69"/>
    </row>
    <row r="9614" spans="1:1" s="68" customFormat="1" x14ac:dyDescent="0.25">
      <c r="A9614" s="69"/>
    </row>
    <row r="9615" spans="1:1" s="68" customFormat="1" x14ac:dyDescent="0.25">
      <c r="A9615" s="69"/>
    </row>
    <row r="9616" spans="1:1" s="68" customFormat="1" x14ac:dyDescent="0.25">
      <c r="A9616" s="69"/>
    </row>
    <row r="9617" spans="1:1" s="68" customFormat="1" x14ac:dyDescent="0.25">
      <c r="A9617" s="69"/>
    </row>
    <row r="9618" spans="1:1" s="68" customFormat="1" x14ac:dyDescent="0.25">
      <c r="A9618" s="69"/>
    </row>
    <row r="9619" spans="1:1" s="68" customFormat="1" x14ac:dyDescent="0.25">
      <c r="A9619" s="69"/>
    </row>
    <row r="9620" spans="1:1" s="68" customFormat="1" x14ac:dyDescent="0.25">
      <c r="A9620" s="69"/>
    </row>
    <row r="9621" spans="1:1" s="68" customFormat="1" x14ac:dyDescent="0.25">
      <c r="A9621" s="69"/>
    </row>
    <row r="9622" spans="1:1" s="68" customFormat="1" x14ac:dyDescent="0.25">
      <c r="A9622" s="69"/>
    </row>
    <row r="9623" spans="1:1" s="68" customFormat="1" x14ac:dyDescent="0.25">
      <c r="A9623" s="69"/>
    </row>
    <row r="9624" spans="1:1" s="68" customFormat="1" x14ac:dyDescent="0.25">
      <c r="A9624" s="69"/>
    </row>
    <row r="9625" spans="1:1" s="68" customFormat="1" x14ac:dyDescent="0.25">
      <c r="A9625" s="69"/>
    </row>
    <row r="9626" spans="1:1" s="68" customFormat="1" x14ac:dyDescent="0.25">
      <c r="A9626" s="69"/>
    </row>
    <row r="9627" spans="1:1" s="68" customFormat="1" x14ac:dyDescent="0.25">
      <c r="A9627" s="69"/>
    </row>
    <row r="9628" spans="1:1" s="68" customFormat="1" x14ac:dyDescent="0.25">
      <c r="A9628" s="69"/>
    </row>
    <row r="9629" spans="1:1" s="68" customFormat="1" x14ac:dyDescent="0.25">
      <c r="A9629" s="69"/>
    </row>
    <row r="9630" spans="1:1" s="68" customFormat="1" x14ac:dyDescent="0.25">
      <c r="A9630" s="69"/>
    </row>
    <row r="9631" spans="1:1" s="68" customFormat="1" x14ac:dyDescent="0.25">
      <c r="A9631" s="69"/>
    </row>
    <row r="9632" spans="1:1" s="68" customFormat="1" x14ac:dyDescent="0.25">
      <c r="A9632" s="69"/>
    </row>
    <row r="9633" spans="1:1" s="68" customFormat="1" x14ac:dyDescent="0.25">
      <c r="A9633" s="69"/>
    </row>
    <row r="9634" spans="1:1" s="68" customFormat="1" x14ac:dyDescent="0.25">
      <c r="A9634" s="69"/>
    </row>
    <row r="9635" spans="1:1" s="68" customFormat="1" x14ac:dyDescent="0.25">
      <c r="A9635" s="69"/>
    </row>
    <row r="9636" spans="1:1" s="68" customFormat="1" x14ac:dyDescent="0.25">
      <c r="A9636" s="69"/>
    </row>
    <row r="9637" spans="1:1" s="68" customFormat="1" x14ac:dyDescent="0.25">
      <c r="A9637" s="69"/>
    </row>
    <row r="9638" spans="1:1" s="68" customFormat="1" x14ac:dyDescent="0.25">
      <c r="A9638" s="69"/>
    </row>
    <row r="9639" spans="1:1" s="68" customFormat="1" x14ac:dyDescent="0.25">
      <c r="A9639" s="69"/>
    </row>
    <row r="9640" spans="1:1" s="68" customFormat="1" x14ac:dyDescent="0.25">
      <c r="A9640" s="69"/>
    </row>
    <row r="9641" spans="1:1" s="68" customFormat="1" x14ac:dyDescent="0.25">
      <c r="A9641" s="69"/>
    </row>
    <row r="9642" spans="1:1" s="68" customFormat="1" x14ac:dyDescent="0.25">
      <c r="A9642" s="69"/>
    </row>
    <row r="9643" spans="1:1" s="68" customFormat="1" x14ac:dyDescent="0.25">
      <c r="A9643" s="69"/>
    </row>
    <row r="9644" spans="1:1" s="68" customFormat="1" x14ac:dyDescent="0.25">
      <c r="A9644" s="69"/>
    </row>
    <row r="9645" spans="1:1" s="68" customFormat="1" x14ac:dyDescent="0.25">
      <c r="A9645" s="69"/>
    </row>
    <row r="9646" spans="1:1" s="68" customFormat="1" x14ac:dyDescent="0.25">
      <c r="A9646" s="69"/>
    </row>
    <row r="9647" spans="1:1" s="68" customFormat="1" x14ac:dyDescent="0.25">
      <c r="A9647" s="69"/>
    </row>
    <row r="9648" spans="1:1" s="68" customFormat="1" x14ac:dyDescent="0.25">
      <c r="A9648" s="69"/>
    </row>
    <row r="9649" spans="1:1" s="68" customFormat="1" x14ac:dyDescent="0.25">
      <c r="A9649" s="69"/>
    </row>
    <row r="9650" spans="1:1" s="68" customFormat="1" x14ac:dyDescent="0.25">
      <c r="A9650" s="69"/>
    </row>
    <row r="9651" spans="1:1" s="68" customFormat="1" x14ac:dyDescent="0.25">
      <c r="A9651" s="69"/>
    </row>
    <row r="9652" spans="1:1" s="68" customFormat="1" x14ac:dyDescent="0.25">
      <c r="A9652" s="69"/>
    </row>
    <row r="9653" spans="1:1" s="68" customFormat="1" x14ac:dyDescent="0.25">
      <c r="A9653" s="69"/>
    </row>
    <row r="9654" spans="1:1" s="68" customFormat="1" x14ac:dyDescent="0.25">
      <c r="A9654" s="69"/>
    </row>
    <row r="9655" spans="1:1" s="68" customFormat="1" x14ac:dyDescent="0.25">
      <c r="A9655" s="69"/>
    </row>
    <row r="9656" spans="1:1" s="68" customFormat="1" x14ac:dyDescent="0.25">
      <c r="A9656" s="69"/>
    </row>
    <row r="9657" spans="1:1" s="68" customFormat="1" x14ac:dyDescent="0.25">
      <c r="A9657" s="69"/>
    </row>
    <row r="9658" spans="1:1" s="68" customFormat="1" x14ac:dyDescent="0.25">
      <c r="A9658" s="69"/>
    </row>
    <row r="9659" spans="1:1" s="68" customFormat="1" x14ac:dyDescent="0.25">
      <c r="A9659" s="69"/>
    </row>
    <row r="9660" spans="1:1" s="68" customFormat="1" x14ac:dyDescent="0.25">
      <c r="A9660" s="69"/>
    </row>
    <row r="9661" spans="1:1" s="68" customFormat="1" x14ac:dyDescent="0.25">
      <c r="A9661" s="69"/>
    </row>
    <row r="9662" spans="1:1" s="68" customFormat="1" x14ac:dyDescent="0.25">
      <c r="A9662" s="69"/>
    </row>
    <row r="9663" spans="1:1" s="68" customFormat="1" x14ac:dyDescent="0.25">
      <c r="A9663" s="69"/>
    </row>
    <row r="9664" spans="1:1" s="68" customFormat="1" x14ac:dyDescent="0.25">
      <c r="A9664" s="69"/>
    </row>
    <row r="9665" spans="1:1" s="68" customFormat="1" x14ac:dyDescent="0.25">
      <c r="A9665" s="69"/>
    </row>
    <row r="9666" spans="1:1" s="68" customFormat="1" x14ac:dyDescent="0.25">
      <c r="A9666" s="69"/>
    </row>
    <row r="9667" spans="1:1" s="68" customFormat="1" x14ac:dyDescent="0.25">
      <c r="A9667" s="69"/>
    </row>
    <row r="9668" spans="1:1" s="68" customFormat="1" x14ac:dyDescent="0.25">
      <c r="A9668" s="69"/>
    </row>
    <row r="9669" spans="1:1" s="68" customFormat="1" x14ac:dyDescent="0.25">
      <c r="A9669" s="69"/>
    </row>
    <row r="9670" spans="1:1" s="68" customFormat="1" x14ac:dyDescent="0.25">
      <c r="A9670" s="69"/>
    </row>
    <row r="9671" spans="1:1" s="68" customFormat="1" x14ac:dyDescent="0.25">
      <c r="A9671" s="69"/>
    </row>
    <row r="9672" spans="1:1" s="68" customFormat="1" x14ac:dyDescent="0.25">
      <c r="A9672" s="69"/>
    </row>
    <row r="9673" spans="1:1" s="68" customFormat="1" x14ac:dyDescent="0.25">
      <c r="A9673" s="69"/>
    </row>
    <row r="9674" spans="1:1" s="68" customFormat="1" x14ac:dyDescent="0.25">
      <c r="A9674" s="69"/>
    </row>
    <row r="9675" spans="1:1" s="68" customFormat="1" x14ac:dyDescent="0.25">
      <c r="A9675" s="69"/>
    </row>
    <row r="9676" spans="1:1" s="68" customFormat="1" x14ac:dyDescent="0.25">
      <c r="A9676" s="69"/>
    </row>
    <row r="9677" spans="1:1" s="68" customFormat="1" x14ac:dyDescent="0.25">
      <c r="A9677" s="69"/>
    </row>
    <row r="9678" spans="1:1" s="68" customFormat="1" x14ac:dyDescent="0.25">
      <c r="A9678" s="69"/>
    </row>
    <row r="9679" spans="1:1" s="68" customFormat="1" x14ac:dyDescent="0.25">
      <c r="A9679" s="69"/>
    </row>
    <row r="9680" spans="1:1" s="68" customFormat="1" x14ac:dyDescent="0.25">
      <c r="A9680" s="69"/>
    </row>
    <row r="9681" spans="1:1" s="68" customFormat="1" x14ac:dyDescent="0.25">
      <c r="A9681" s="69"/>
    </row>
    <row r="9682" spans="1:1" s="68" customFormat="1" x14ac:dyDescent="0.25">
      <c r="A9682" s="69"/>
    </row>
    <row r="9683" spans="1:1" s="68" customFormat="1" x14ac:dyDescent="0.25">
      <c r="A9683" s="69"/>
    </row>
    <row r="9684" spans="1:1" s="68" customFormat="1" x14ac:dyDescent="0.25">
      <c r="A9684" s="69"/>
    </row>
    <row r="9685" spans="1:1" s="68" customFormat="1" x14ac:dyDescent="0.25">
      <c r="A9685" s="69"/>
    </row>
    <row r="9686" spans="1:1" s="68" customFormat="1" x14ac:dyDescent="0.25">
      <c r="A9686" s="69"/>
    </row>
    <row r="9687" spans="1:1" s="68" customFormat="1" x14ac:dyDescent="0.25">
      <c r="A9687" s="69"/>
    </row>
    <row r="9688" spans="1:1" s="68" customFormat="1" x14ac:dyDescent="0.25">
      <c r="A9688" s="69"/>
    </row>
    <row r="9689" spans="1:1" s="68" customFormat="1" x14ac:dyDescent="0.25">
      <c r="A9689" s="69"/>
    </row>
    <row r="9690" spans="1:1" s="68" customFormat="1" x14ac:dyDescent="0.25">
      <c r="A9690" s="69"/>
    </row>
    <row r="9691" spans="1:1" s="68" customFormat="1" x14ac:dyDescent="0.25">
      <c r="A9691" s="69"/>
    </row>
    <row r="9692" spans="1:1" s="68" customFormat="1" x14ac:dyDescent="0.25">
      <c r="A9692" s="69"/>
    </row>
    <row r="9693" spans="1:1" s="68" customFormat="1" x14ac:dyDescent="0.25">
      <c r="A9693" s="69"/>
    </row>
    <row r="9694" spans="1:1" s="68" customFormat="1" x14ac:dyDescent="0.25">
      <c r="A9694" s="69"/>
    </row>
    <row r="9695" spans="1:1" s="68" customFormat="1" x14ac:dyDescent="0.25">
      <c r="A9695" s="69"/>
    </row>
    <row r="9696" spans="1:1" s="68" customFormat="1" x14ac:dyDescent="0.25">
      <c r="A9696" s="69"/>
    </row>
    <row r="9697" spans="1:1" s="68" customFormat="1" x14ac:dyDescent="0.25">
      <c r="A9697" s="69"/>
    </row>
    <row r="9698" spans="1:1" s="68" customFormat="1" x14ac:dyDescent="0.25">
      <c r="A9698" s="69"/>
    </row>
    <row r="9699" spans="1:1" s="68" customFormat="1" x14ac:dyDescent="0.25">
      <c r="A9699" s="69"/>
    </row>
    <row r="9700" spans="1:1" s="68" customFormat="1" x14ac:dyDescent="0.25">
      <c r="A9700" s="69"/>
    </row>
    <row r="9701" spans="1:1" s="68" customFormat="1" x14ac:dyDescent="0.25">
      <c r="A9701" s="69"/>
    </row>
    <row r="9702" spans="1:1" s="68" customFormat="1" x14ac:dyDescent="0.25">
      <c r="A9702" s="69"/>
    </row>
    <row r="9703" spans="1:1" s="68" customFormat="1" x14ac:dyDescent="0.25">
      <c r="A9703" s="69"/>
    </row>
    <row r="9704" spans="1:1" s="68" customFormat="1" x14ac:dyDescent="0.25">
      <c r="A9704" s="69"/>
    </row>
    <row r="9705" spans="1:1" s="68" customFormat="1" x14ac:dyDescent="0.25">
      <c r="A9705" s="69"/>
    </row>
    <row r="9706" spans="1:1" s="68" customFormat="1" x14ac:dyDescent="0.25">
      <c r="A9706" s="69"/>
    </row>
    <row r="9707" spans="1:1" s="68" customFormat="1" x14ac:dyDescent="0.25">
      <c r="A9707" s="69"/>
    </row>
    <row r="9708" spans="1:1" s="68" customFormat="1" x14ac:dyDescent="0.25">
      <c r="A9708" s="69"/>
    </row>
    <row r="9709" spans="1:1" s="68" customFormat="1" x14ac:dyDescent="0.25">
      <c r="A9709" s="69"/>
    </row>
    <row r="9710" spans="1:1" s="68" customFormat="1" x14ac:dyDescent="0.25">
      <c r="A9710" s="69"/>
    </row>
    <row r="9711" spans="1:1" s="68" customFormat="1" x14ac:dyDescent="0.25">
      <c r="A9711" s="69"/>
    </row>
    <row r="9712" spans="1:1" s="68" customFormat="1" x14ac:dyDescent="0.25">
      <c r="A9712" s="69"/>
    </row>
    <row r="9713" spans="1:1" s="68" customFormat="1" x14ac:dyDescent="0.25">
      <c r="A9713" s="69"/>
    </row>
    <row r="9714" spans="1:1" s="68" customFormat="1" x14ac:dyDescent="0.25">
      <c r="A9714" s="69"/>
    </row>
    <row r="9715" spans="1:1" s="68" customFormat="1" x14ac:dyDescent="0.25">
      <c r="A9715" s="69"/>
    </row>
    <row r="9716" spans="1:1" s="68" customFormat="1" x14ac:dyDescent="0.25">
      <c r="A9716" s="69"/>
    </row>
    <row r="9717" spans="1:1" s="68" customFormat="1" x14ac:dyDescent="0.25">
      <c r="A9717" s="69"/>
    </row>
    <row r="9718" spans="1:1" s="68" customFormat="1" x14ac:dyDescent="0.25">
      <c r="A9718" s="69"/>
    </row>
    <row r="9719" spans="1:1" s="68" customFormat="1" x14ac:dyDescent="0.25">
      <c r="A9719" s="69"/>
    </row>
    <row r="9720" spans="1:1" s="68" customFormat="1" x14ac:dyDescent="0.25">
      <c r="A9720" s="69"/>
    </row>
    <row r="9721" spans="1:1" s="68" customFormat="1" x14ac:dyDescent="0.25">
      <c r="A9721" s="69"/>
    </row>
    <row r="9722" spans="1:1" s="68" customFormat="1" x14ac:dyDescent="0.25">
      <c r="A9722" s="69"/>
    </row>
    <row r="9723" spans="1:1" s="68" customFormat="1" x14ac:dyDescent="0.25">
      <c r="A9723" s="69"/>
    </row>
    <row r="9724" spans="1:1" s="68" customFormat="1" x14ac:dyDescent="0.25">
      <c r="A9724" s="69"/>
    </row>
    <row r="9725" spans="1:1" s="68" customFormat="1" x14ac:dyDescent="0.25">
      <c r="A9725" s="69"/>
    </row>
    <row r="9726" spans="1:1" s="68" customFormat="1" x14ac:dyDescent="0.25">
      <c r="A9726" s="69"/>
    </row>
    <row r="9727" spans="1:1" s="68" customFormat="1" x14ac:dyDescent="0.25">
      <c r="A9727" s="69"/>
    </row>
    <row r="9728" spans="1:1" s="68" customFormat="1" x14ac:dyDescent="0.25">
      <c r="A9728" s="69"/>
    </row>
    <row r="9729" spans="1:1" s="68" customFormat="1" x14ac:dyDescent="0.25">
      <c r="A9729" s="69"/>
    </row>
    <row r="9730" spans="1:1" s="68" customFormat="1" x14ac:dyDescent="0.25">
      <c r="A9730" s="69"/>
    </row>
    <row r="9731" spans="1:1" s="68" customFormat="1" x14ac:dyDescent="0.25">
      <c r="A9731" s="69"/>
    </row>
    <row r="9732" spans="1:1" s="68" customFormat="1" x14ac:dyDescent="0.25">
      <c r="A9732" s="69"/>
    </row>
    <row r="9733" spans="1:1" s="68" customFormat="1" x14ac:dyDescent="0.25">
      <c r="A9733" s="69"/>
    </row>
    <row r="9734" spans="1:1" s="68" customFormat="1" x14ac:dyDescent="0.25">
      <c r="A9734" s="69"/>
    </row>
    <row r="9735" spans="1:1" s="68" customFormat="1" x14ac:dyDescent="0.25">
      <c r="A9735" s="69"/>
    </row>
    <row r="9736" spans="1:1" s="68" customFormat="1" x14ac:dyDescent="0.25">
      <c r="A9736" s="69"/>
    </row>
    <row r="9737" spans="1:1" s="68" customFormat="1" x14ac:dyDescent="0.25">
      <c r="A9737" s="69"/>
    </row>
    <row r="9738" spans="1:1" s="68" customFormat="1" x14ac:dyDescent="0.25">
      <c r="A9738" s="69"/>
    </row>
    <row r="9739" spans="1:1" s="68" customFormat="1" x14ac:dyDescent="0.25">
      <c r="A9739" s="69"/>
    </row>
    <row r="9740" spans="1:1" s="68" customFormat="1" x14ac:dyDescent="0.25">
      <c r="A9740" s="69"/>
    </row>
    <row r="9741" spans="1:1" s="68" customFormat="1" x14ac:dyDescent="0.25">
      <c r="A9741" s="69"/>
    </row>
    <row r="9742" spans="1:1" s="68" customFormat="1" x14ac:dyDescent="0.25">
      <c r="A9742" s="69"/>
    </row>
    <row r="9743" spans="1:1" s="68" customFormat="1" x14ac:dyDescent="0.25">
      <c r="A9743" s="69"/>
    </row>
    <row r="9744" spans="1:1" s="68" customFormat="1" x14ac:dyDescent="0.25">
      <c r="A9744" s="69"/>
    </row>
    <row r="9745" spans="1:1" s="68" customFormat="1" x14ac:dyDescent="0.25">
      <c r="A9745" s="69"/>
    </row>
    <row r="9746" spans="1:1" s="68" customFormat="1" x14ac:dyDescent="0.25">
      <c r="A9746" s="69"/>
    </row>
    <row r="9747" spans="1:1" s="68" customFormat="1" x14ac:dyDescent="0.25">
      <c r="A9747" s="69"/>
    </row>
    <row r="9748" spans="1:1" s="68" customFormat="1" x14ac:dyDescent="0.25">
      <c r="A9748" s="69"/>
    </row>
    <row r="9749" spans="1:1" s="68" customFormat="1" x14ac:dyDescent="0.25">
      <c r="A9749" s="69"/>
    </row>
    <row r="9750" spans="1:1" s="68" customFormat="1" x14ac:dyDescent="0.25">
      <c r="A9750" s="69"/>
    </row>
    <row r="9751" spans="1:1" s="68" customFormat="1" x14ac:dyDescent="0.25">
      <c r="A9751" s="69"/>
    </row>
    <row r="9752" spans="1:1" s="68" customFormat="1" x14ac:dyDescent="0.25">
      <c r="A9752" s="69"/>
    </row>
    <row r="9753" spans="1:1" s="68" customFormat="1" x14ac:dyDescent="0.25">
      <c r="A9753" s="69"/>
    </row>
    <row r="9754" spans="1:1" s="68" customFormat="1" x14ac:dyDescent="0.25">
      <c r="A9754" s="69"/>
    </row>
    <row r="9755" spans="1:1" s="68" customFormat="1" x14ac:dyDescent="0.25">
      <c r="A9755" s="69"/>
    </row>
    <row r="9756" spans="1:1" s="68" customFormat="1" x14ac:dyDescent="0.25">
      <c r="A9756" s="69"/>
    </row>
    <row r="9757" spans="1:1" s="68" customFormat="1" x14ac:dyDescent="0.25">
      <c r="A9757" s="69"/>
    </row>
    <row r="9758" spans="1:1" s="68" customFormat="1" x14ac:dyDescent="0.25">
      <c r="A9758" s="69"/>
    </row>
    <row r="9759" spans="1:1" s="68" customFormat="1" x14ac:dyDescent="0.25">
      <c r="A9759" s="69"/>
    </row>
    <row r="9760" spans="1:1" s="68" customFormat="1" x14ac:dyDescent="0.25">
      <c r="A9760" s="69"/>
    </row>
    <row r="9761" spans="1:1" s="68" customFormat="1" x14ac:dyDescent="0.25">
      <c r="A9761" s="69"/>
    </row>
    <row r="9762" spans="1:1" s="68" customFormat="1" x14ac:dyDescent="0.25">
      <c r="A9762" s="69"/>
    </row>
    <row r="9763" spans="1:1" s="68" customFormat="1" x14ac:dyDescent="0.25">
      <c r="A9763" s="69"/>
    </row>
    <row r="9764" spans="1:1" s="68" customFormat="1" x14ac:dyDescent="0.25">
      <c r="A9764" s="69"/>
    </row>
    <row r="9765" spans="1:1" s="68" customFormat="1" x14ac:dyDescent="0.25">
      <c r="A9765" s="69"/>
    </row>
    <row r="9766" spans="1:1" s="68" customFormat="1" x14ac:dyDescent="0.25">
      <c r="A9766" s="69"/>
    </row>
    <row r="9767" spans="1:1" s="68" customFormat="1" x14ac:dyDescent="0.25">
      <c r="A9767" s="69"/>
    </row>
    <row r="9768" spans="1:1" s="68" customFormat="1" x14ac:dyDescent="0.25">
      <c r="A9768" s="69"/>
    </row>
    <row r="9769" spans="1:1" s="68" customFormat="1" x14ac:dyDescent="0.25">
      <c r="A9769" s="69"/>
    </row>
    <row r="9770" spans="1:1" s="68" customFormat="1" x14ac:dyDescent="0.25">
      <c r="A9770" s="69"/>
    </row>
    <row r="9771" spans="1:1" s="68" customFormat="1" x14ac:dyDescent="0.25">
      <c r="A9771" s="69"/>
    </row>
    <row r="9772" spans="1:1" s="68" customFormat="1" x14ac:dyDescent="0.25">
      <c r="A9772" s="69"/>
    </row>
    <row r="9773" spans="1:1" s="68" customFormat="1" x14ac:dyDescent="0.25">
      <c r="A9773" s="69"/>
    </row>
    <row r="9774" spans="1:1" s="68" customFormat="1" x14ac:dyDescent="0.25">
      <c r="A9774" s="69"/>
    </row>
    <row r="9775" spans="1:1" s="68" customFormat="1" x14ac:dyDescent="0.25">
      <c r="A9775" s="69"/>
    </row>
    <row r="9776" spans="1:1" s="68" customFormat="1" x14ac:dyDescent="0.25">
      <c r="A9776" s="69"/>
    </row>
    <row r="9777" spans="1:1" s="68" customFormat="1" x14ac:dyDescent="0.25">
      <c r="A9777" s="69"/>
    </row>
    <row r="9778" spans="1:1" s="68" customFormat="1" x14ac:dyDescent="0.25">
      <c r="A9778" s="69"/>
    </row>
    <row r="9779" spans="1:1" s="68" customFormat="1" x14ac:dyDescent="0.25">
      <c r="A9779" s="69"/>
    </row>
    <row r="9780" spans="1:1" s="68" customFormat="1" x14ac:dyDescent="0.25">
      <c r="A9780" s="69"/>
    </row>
    <row r="9781" spans="1:1" s="68" customFormat="1" x14ac:dyDescent="0.25">
      <c r="A9781" s="69"/>
    </row>
    <row r="9782" spans="1:1" s="68" customFormat="1" x14ac:dyDescent="0.25">
      <c r="A9782" s="69"/>
    </row>
    <row r="9783" spans="1:1" s="68" customFormat="1" x14ac:dyDescent="0.25">
      <c r="A9783" s="69"/>
    </row>
    <row r="9784" spans="1:1" s="68" customFormat="1" x14ac:dyDescent="0.25">
      <c r="A9784" s="69"/>
    </row>
    <row r="9785" spans="1:1" s="68" customFormat="1" x14ac:dyDescent="0.25">
      <c r="A9785" s="69"/>
    </row>
    <row r="9786" spans="1:1" s="68" customFormat="1" x14ac:dyDescent="0.25">
      <c r="A9786" s="69"/>
    </row>
    <row r="9787" spans="1:1" s="68" customFormat="1" x14ac:dyDescent="0.25">
      <c r="A9787" s="69"/>
    </row>
    <row r="9788" spans="1:1" s="68" customFormat="1" x14ac:dyDescent="0.25">
      <c r="A9788" s="69"/>
    </row>
    <row r="9789" spans="1:1" s="68" customFormat="1" x14ac:dyDescent="0.25">
      <c r="A9789" s="69"/>
    </row>
    <row r="9790" spans="1:1" s="68" customFormat="1" x14ac:dyDescent="0.25">
      <c r="A9790" s="69"/>
    </row>
    <row r="9791" spans="1:1" s="68" customFormat="1" x14ac:dyDescent="0.25">
      <c r="A9791" s="69"/>
    </row>
    <row r="9792" spans="1:1" s="68" customFormat="1" x14ac:dyDescent="0.25">
      <c r="A9792" s="69"/>
    </row>
    <row r="9793" spans="1:1" s="68" customFormat="1" x14ac:dyDescent="0.25">
      <c r="A9793" s="69"/>
    </row>
    <row r="9794" spans="1:1" s="68" customFormat="1" x14ac:dyDescent="0.25">
      <c r="A9794" s="69"/>
    </row>
    <row r="9795" spans="1:1" s="68" customFormat="1" x14ac:dyDescent="0.25">
      <c r="A9795" s="69"/>
    </row>
    <row r="9796" spans="1:1" s="68" customFormat="1" x14ac:dyDescent="0.25">
      <c r="A9796" s="69"/>
    </row>
    <row r="9797" spans="1:1" s="68" customFormat="1" x14ac:dyDescent="0.25">
      <c r="A9797" s="69"/>
    </row>
    <row r="9798" spans="1:1" s="68" customFormat="1" x14ac:dyDescent="0.25">
      <c r="A9798" s="69"/>
    </row>
    <row r="9799" spans="1:1" s="68" customFormat="1" x14ac:dyDescent="0.25">
      <c r="A9799" s="69"/>
    </row>
    <row r="9800" spans="1:1" s="68" customFormat="1" x14ac:dyDescent="0.25">
      <c r="A9800" s="69"/>
    </row>
    <row r="9801" spans="1:1" s="68" customFormat="1" x14ac:dyDescent="0.25">
      <c r="A9801" s="69"/>
    </row>
    <row r="9802" spans="1:1" s="68" customFormat="1" x14ac:dyDescent="0.25">
      <c r="A9802" s="69"/>
    </row>
    <row r="9803" spans="1:1" s="68" customFormat="1" x14ac:dyDescent="0.25">
      <c r="A9803" s="69"/>
    </row>
    <row r="9804" spans="1:1" s="68" customFormat="1" x14ac:dyDescent="0.25">
      <c r="A9804" s="69"/>
    </row>
    <row r="9805" spans="1:1" s="68" customFormat="1" x14ac:dyDescent="0.25">
      <c r="A9805" s="69"/>
    </row>
    <row r="9806" spans="1:1" s="68" customFormat="1" x14ac:dyDescent="0.25">
      <c r="A9806" s="69"/>
    </row>
    <row r="9807" spans="1:1" s="68" customFormat="1" x14ac:dyDescent="0.25">
      <c r="A9807" s="69"/>
    </row>
    <row r="9808" spans="1:1" s="68" customFormat="1" x14ac:dyDescent="0.25">
      <c r="A9808" s="69"/>
    </row>
    <row r="9809" spans="1:1" s="68" customFormat="1" x14ac:dyDescent="0.25">
      <c r="A9809" s="69"/>
    </row>
    <row r="9810" spans="1:1" s="68" customFormat="1" x14ac:dyDescent="0.25">
      <c r="A9810" s="69"/>
    </row>
    <row r="9811" spans="1:1" s="68" customFormat="1" x14ac:dyDescent="0.25">
      <c r="A9811" s="69"/>
    </row>
    <row r="9812" spans="1:1" s="68" customFormat="1" x14ac:dyDescent="0.25">
      <c r="A9812" s="69"/>
    </row>
    <row r="9813" spans="1:1" s="68" customFormat="1" x14ac:dyDescent="0.25">
      <c r="A9813" s="69"/>
    </row>
    <row r="9814" spans="1:1" s="68" customFormat="1" x14ac:dyDescent="0.25">
      <c r="A9814" s="69"/>
    </row>
    <row r="9815" spans="1:1" s="68" customFormat="1" x14ac:dyDescent="0.25">
      <c r="A9815" s="69"/>
    </row>
    <row r="9816" spans="1:1" s="68" customFormat="1" x14ac:dyDescent="0.25">
      <c r="A9816" s="69"/>
    </row>
    <row r="9817" spans="1:1" s="68" customFormat="1" x14ac:dyDescent="0.25">
      <c r="A9817" s="69"/>
    </row>
    <row r="9818" spans="1:1" s="68" customFormat="1" x14ac:dyDescent="0.25">
      <c r="A9818" s="69"/>
    </row>
    <row r="9819" spans="1:1" s="68" customFormat="1" x14ac:dyDescent="0.25">
      <c r="A9819" s="69"/>
    </row>
    <row r="9820" spans="1:1" s="68" customFormat="1" x14ac:dyDescent="0.25">
      <c r="A9820" s="69"/>
    </row>
    <row r="9821" spans="1:1" s="68" customFormat="1" x14ac:dyDescent="0.25">
      <c r="A9821" s="69"/>
    </row>
    <row r="9822" spans="1:1" s="68" customFormat="1" x14ac:dyDescent="0.25">
      <c r="A9822" s="69"/>
    </row>
    <row r="9823" spans="1:1" s="68" customFormat="1" x14ac:dyDescent="0.25">
      <c r="A9823" s="69"/>
    </row>
    <row r="9824" spans="1:1" s="68" customFormat="1" x14ac:dyDescent="0.25">
      <c r="A9824" s="69"/>
    </row>
    <row r="9825" spans="1:1" s="68" customFormat="1" x14ac:dyDescent="0.25">
      <c r="A9825" s="69"/>
    </row>
    <row r="9826" spans="1:1" s="68" customFormat="1" x14ac:dyDescent="0.25">
      <c r="A9826" s="69"/>
    </row>
    <row r="9827" spans="1:1" s="68" customFormat="1" x14ac:dyDescent="0.25">
      <c r="A9827" s="69"/>
    </row>
    <row r="9828" spans="1:1" s="68" customFormat="1" x14ac:dyDescent="0.25">
      <c r="A9828" s="69"/>
    </row>
    <row r="9829" spans="1:1" s="68" customFormat="1" x14ac:dyDescent="0.25">
      <c r="A9829" s="69"/>
    </row>
    <row r="9830" spans="1:1" s="68" customFormat="1" x14ac:dyDescent="0.25">
      <c r="A9830" s="69"/>
    </row>
    <row r="9831" spans="1:1" s="68" customFormat="1" x14ac:dyDescent="0.25">
      <c r="A9831" s="69"/>
    </row>
    <row r="9832" spans="1:1" s="68" customFormat="1" x14ac:dyDescent="0.25">
      <c r="A9832" s="69"/>
    </row>
    <row r="9833" spans="1:1" s="68" customFormat="1" x14ac:dyDescent="0.25">
      <c r="A9833" s="69"/>
    </row>
    <row r="9834" spans="1:1" s="68" customFormat="1" x14ac:dyDescent="0.25">
      <c r="A9834" s="69"/>
    </row>
    <row r="9835" spans="1:1" s="68" customFormat="1" x14ac:dyDescent="0.25">
      <c r="A9835" s="69"/>
    </row>
    <row r="9836" spans="1:1" s="68" customFormat="1" x14ac:dyDescent="0.25">
      <c r="A9836" s="69"/>
    </row>
    <row r="9837" spans="1:1" s="68" customFormat="1" x14ac:dyDescent="0.25">
      <c r="A9837" s="69"/>
    </row>
    <row r="9838" spans="1:1" s="68" customFormat="1" x14ac:dyDescent="0.25">
      <c r="A9838" s="69"/>
    </row>
    <row r="9839" spans="1:1" s="68" customFormat="1" x14ac:dyDescent="0.25">
      <c r="A9839" s="69"/>
    </row>
    <row r="9840" spans="1:1" s="68" customFormat="1" x14ac:dyDescent="0.25">
      <c r="A9840" s="69"/>
    </row>
    <row r="9841" spans="1:1" s="68" customFormat="1" x14ac:dyDescent="0.25">
      <c r="A9841" s="69"/>
    </row>
    <row r="9842" spans="1:1" s="68" customFormat="1" x14ac:dyDescent="0.25">
      <c r="A9842" s="69"/>
    </row>
    <row r="9843" spans="1:1" s="68" customFormat="1" x14ac:dyDescent="0.25">
      <c r="A9843" s="69"/>
    </row>
    <row r="9844" spans="1:1" s="68" customFormat="1" x14ac:dyDescent="0.25">
      <c r="A9844" s="69"/>
    </row>
    <row r="9845" spans="1:1" s="68" customFormat="1" x14ac:dyDescent="0.25">
      <c r="A9845" s="69"/>
    </row>
    <row r="9846" spans="1:1" s="68" customFormat="1" x14ac:dyDescent="0.25">
      <c r="A9846" s="69"/>
    </row>
    <row r="9847" spans="1:1" s="68" customFormat="1" x14ac:dyDescent="0.25">
      <c r="A9847" s="69"/>
    </row>
    <row r="9848" spans="1:1" s="68" customFormat="1" x14ac:dyDescent="0.25">
      <c r="A9848" s="69"/>
    </row>
    <row r="9849" spans="1:1" s="68" customFormat="1" x14ac:dyDescent="0.25">
      <c r="A9849" s="69"/>
    </row>
    <row r="9850" spans="1:1" s="68" customFormat="1" x14ac:dyDescent="0.25">
      <c r="A9850" s="69"/>
    </row>
    <row r="9851" spans="1:1" s="68" customFormat="1" x14ac:dyDescent="0.25">
      <c r="A9851" s="69"/>
    </row>
    <row r="9852" spans="1:1" s="68" customFormat="1" x14ac:dyDescent="0.25">
      <c r="A9852" s="69"/>
    </row>
    <row r="9853" spans="1:1" s="68" customFormat="1" x14ac:dyDescent="0.25">
      <c r="A9853" s="69"/>
    </row>
    <row r="9854" spans="1:1" s="68" customFormat="1" x14ac:dyDescent="0.25">
      <c r="A9854" s="69"/>
    </row>
    <row r="9855" spans="1:1" s="68" customFormat="1" x14ac:dyDescent="0.25">
      <c r="A9855" s="69"/>
    </row>
    <row r="9856" spans="1:1" s="68" customFormat="1" x14ac:dyDescent="0.25">
      <c r="A9856" s="69"/>
    </row>
    <row r="9857" spans="1:1" s="68" customFormat="1" x14ac:dyDescent="0.25">
      <c r="A9857" s="69"/>
    </row>
    <row r="9858" spans="1:1" s="68" customFormat="1" x14ac:dyDescent="0.25">
      <c r="A9858" s="69"/>
    </row>
    <row r="9859" spans="1:1" s="68" customFormat="1" x14ac:dyDescent="0.25">
      <c r="A9859" s="69"/>
    </row>
    <row r="9860" spans="1:1" s="68" customFormat="1" x14ac:dyDescent="0.25">
      <c r="A9860" s="69"/>
    </row>
    <row r="9861" spans="1:1" s="68" customFormat="1" x14ac:dyDescent="0.25">
      <c r="A9861" s="69"/>
    </row>
    <row r="9862" spans="1:1" s="68" customFormat="1" x14ac:dyDescent="0.25">
      <c r="A9862" s="69"/>
    </row>
    <row r="9863" spans="1:1" s="68" customFormat="1" x14ac:dyDescent="0.25">
      <c r="A9863" s="69"/>
    </row>
    <row r="9864" spans="1:1" s="68" customFormat="1" x14ac:dyDescent="0.25">
      <c r="A9864" s="69"/>
    </row>
    <row r="9865" spans="1:1" s="68" customFormat="1" x14ac:dyDescent="0.25">
      <c r="A9865" s="69"/>
    </row>
    <row r="9866" spans="1:1" s="68" customFormat="1" x14ac:dyDescent="0.25">
      <c r="A9866" s="69"/>
    </row>
    <row r="9867" spans="1:1" s="68" customFormat="1" x14ac:dyDescent="0.25">
      <c r="A9867" s="69"/>
    </row>
    <row r="9868" spans="1:1" s="68" customFormat="1" x14ac:dyDescent="0.25">
      <c r="A9868" s="69"/>
    </row>
    <row r="9869" spans="1:1" s="68" customFormat="1" x14ac:dyDescent="0.25">
      <c r="A9869" s="69"/>
    </row>
    <row r="9870" spans="1:1" s="68" customFormat="1" x14ac:dyDescent="0.25">
      <c r="A9870" s="69"/>
    </row>
    <row r="9871" spans="1:1" s="68" customFormat="1" x14ac:dyDescent="0.25">
      <c r="A9871" s="69"/>
    </row>
    <row r="9872" spans="1:1" s="68" customFormat="1" x14ac:dyDescent="0.25">
      <c r="A9872" s="69"/>
    </row>
    <row r="9873" spans="1:1" s="68" customFormat="1" x14ac:dyDescent="0.25">
      <c r="A9873" s="69"/>
    </row>
    <row r="9874" spans="1:1" s="68" customFormat="1" x14ac:dyDescent="0.25">
      <c r="A9874" s="69"/>
    </row>
    <row r="9875" spans="1:1" s="68" customFormat="1" x14ac:dyDescent="0.25">
      <c r="A9875" s="69"/>
    </row>
    <row r="9876" spans="1:1" s="68" customFormat="1" x14ac:dyDescent="0.25">
      <c r="A9876" s="69"/>
    </row>
    <row r="9877" spans="1:1" s="68" customFormat="1" x14ac:dyDescent="0.25">
      <c r="A9877" s="69"/>
    </row>
    <row r="9878" spans="1:1" s="68" customFormat="1" x14ac:dyDescent="0.25">
      <c r="A9878" s="69"/>
    </row>
    <row r="9879" spans="1:1" s="68" customFormat="1" x14ac:dyDescent="0.25">
      <c r="A9879" s="69"/>
    </row>
    <row r="9880" spans="1:1" s="68" customFormat="1" x14ac:dyDescent="0.25">
      <c r="A9880" s="69"/>
    </row>
    <row r="9881" spans="1:1" s="68" customFormat="1" x14ac:dyDescent="0.25">
      <c r="A9881" s="69"/>
    </row>
    <row r="9882" spans="1:1" s="68" customFormat="1" x14ac:dyDescent="0.25">
      <c r="A9882" s="69"/>
    </row>
    <row r="9883" spans="1:1" s="68" customFormat="1" x14ac:dyDescent="0.25">
      <c r="A9883" s="69"/>
    </row>
    <row r="9884" spans="1:1" s="68" customFormat="1" x14ac:dyDescent="0.25">
      <c r="A9884" s="69"/>
    </row>
    <row r="9885" spans="1:1" s="68" customFormat="1" x14ac:dyDescent="0.25">
      <c r="A9885" s="69"/>
    </row>
    <row r="9886" spans="1:1" s="68" customFormat="1" x14ac:dyDescent="0.25">
      <c r="A9886" s="69"/>
    </row>
    <row r="9887" spans="1:1" s="68" customFormat="1" x14ac:dyDescent="0.25">
      <c r="A9887" s="69"/>
    </row>
    <row r="9888" spans="1:1" s="68" customFormat="1" x14ac:dyDescent="0.25">
      <c r="A9888" s="69"/>
    </row>
    <row r="9889" spans="1:1" s="68" customFormat="1" x14ac:dyDescent="0.25">
      <c r="A9889" s="69"/>
    </row>
    <row r="9890" spans="1:1" s="68" customFormat="1" x14ac:dyDescent="0.25">
      <c r="A9890" s="69"/>
    </row>
    <row r="9891" spans="1:1" s="68" customFormat="1" x14ac:dyDescent="0.25">
      <c r="A9891" s="69"/>
    </row>
    <row r="9892" spans="1:1" s="68" customFormat="1" x14ac:dyDescent="0.25">
      <c r="A9892" s="69"/>
    </row>
    <row r="9893" spans="1:1" s="68" customFormat="1" x14ac:dyDescent="0.25">
      <c r="A9893" s="69"/>
    </row>
    <row r="9894" spans="1:1" s="68" customFormat="1" x14ac:dyDescent="0.25">
      <c r="A9894" s="69"/>
    </row>
    <row r="9895" spans="1:1" s="68" customFormat="1" x14ac:dyDescent="0.25">
      <c r="A9895" s="69"/>
    </row>
    <row r="9896" spans="1:1" s="68" customFormat="1" x14ac:dyDescent="0.25">
      <c r="A9896" s="69"/>
    </row>
    <row r="9897" spans="1:1" s="68" customFormat="1" x14ac:dyDescent="0.25">
      <c r="A9897" s="69"/>
    </row>
    <row r="9898" spans="1:1" s="68" customFormat="1" x14ac:dyDescent="0.25">
      <c r="A9898" s="69"/>
    </row>
    <row r="9899" spans="1:1" s="68" customFormat="1" x14ac:dyDescent="0.25">
      <c r="A9899" s="69"/>
    </row>
    <row r="9900" spans="1:1" s="68" customFormat="1" x14ac:dyDescent="0.25">
      <c r="A9900" s="69"/>
    </row>
    <row r="9901" spans="1:1" s="68" customFormat="1" x14ac:dyDescent="0.25">
      <c r="A9901" s="69"/>
    </row>
    <row r="9902" spans="1:1" s="68" customFormat="1" x14ac:dyDescent="0.25">
      <c r="A9902" s="69"/>
    </row>
    <row r="9903" spans="1:1" s="68" customFormat="1" x14ac:dyDescent="0.25">
      <c r="A9903" s="69"/>
    </row>
    <row r="9904" spans="1:1" s="68" customFormat="1" x14ac:dyDescent="0.25">
      <c r="A9904" s="69"/>
    </row>
    <row r="9905" spans="1:1" s="68" customFormat="1" x14ac:dyDescent="0.25">
      <c r="A9905" s="69"/>
    </row>
    <row r="9906" spans="1:1" s="68" customFormat="1" x14ac:dyDescent="0.25">
      <c r="A9906" s="69"/>
    </row>
    <row r="9907" spans="1:1" s="68" customFormat="1" x14ac:dyDescent="0.25">
      <c r="A9907" s="69"/>
    </row>
    <row r="9908" spans="1:1" s="68" customFormat="1" x14ac:dyDescent="0.25">
      <c r="A9908" s="69"/>
    </row>
    <row r="9909" spans="1:1" s="68" customFormat="1" x14ac:dyDescent="0.25">
      <c r="A9909" s="69"/>
    </row>
    <row r="9910" spans="1:1" s="68" customFormat="1" x14ac:dyDescent="0.25">
      <c r="A9910" s="69"/>
    </row>
    <row r="9911" spans="1:1" s="68" customFormat="1" x14ac:dyDescent="0.25">
      <c r="A9911" s="69"/>
    </row>
    <row r="9912" spans="1:1" s="68" customFormat="1" x14ac:dyDescent="0.25">
      <c r="A9912" s="69"/>
    </row>
    <row r="9913" spans="1:1" s="68" customFormat="1" x14ac:dyDescent="0.25">
      <c r="A9913" s="69"/>
    </row>
    <row r="9914" spans="1:1" s="68" customFormat="1" x14ac:dyDescent="0.25">
      <c r="A9914" s="69"/>
    </row>
    <row r="9915" spans="1:1" s="68" customFormat="1" x14ac:dyDescent="0.25">
      <c r="A9915" s="69"/>
    </row>
    <row r="9916" spans="1:1" s="68" customFormat="1" x14ac:dyDescent="0.25">
      <c r="A9916" s="69"/>
    </row>
    <row r="9917" spans="1:1" s="68" customFormat="1" x14ac:dyDescent="0.25">
      <c r="A9917" s="69"/>
    </row>
    <row r="9918" spans="1:1" s="68" customFormat="1" x14ac:dyDescent="0.25">
      <c r="A9918" s="69"/>
    </row>
    <row r="9919" spans="1:1" s="68" customFormat="1" x14ac:dyDescent="0.25">
      <c r="A9919" s="69"/>
    </row>
    <row r="9920" spans="1:1" s="68" customFormat="1" x14ac:dyDescent="0.25">
      <c r="A9920" s="69"/>
    </row>
    <row r="9921" spans="1:1" s="68" customFormat="1" x14ac:dyDescent="0.25">
      <c r="A9921" s="69"/>
    </row>
    <row r="9922" spans="1:1" s="68" customFormat="1" x14ac:dyDescent="0.25">
      <c r="A9922" s="69"/>
    </row>
    <row r="9923" spans="1:1" s="68" customFormat="1" x14ac:dyDescent="0.25">
      <c r="A9923" s="69"/>
    </row>
    <row r="9924" spans="1:1" s="68" customFormat="1" x14ac:dyDescent="0.25">
      <c r="A9924" s="69"/>
    </row>
    <row r="9925" spans="1:1" s="68" customFormat="1" x14ac:dyDescent="0.25">
      <c r="A9925" s="69"/>
    </row>
    <row r="9926" spans="1:1" s="68" customFormat="1" x14ac:dyDescent="0.25">
      <c r="A9926" s="69"/>
    </row>
    <row r="9927" spans="1:1" s="68" customFormat="1" x14ac:dyDescent="0.25">
      <c r="A9927" s="69"/>
    </row>
    <row r="9928" spans="1:1" s="68" customFormat="1" x14ac:dyDescent="0.25">
      <c r="A9928" s="69"/>
    </row>
    <row r="9929" spans="1:1" s="68" customFormat="1" x14ac:dyDescent="0.25">
      <c r="A9929" s="69"/>
    </row>
    <row r="9930" spans="1:1" s="68" customFormat="1" x14ac:dyDescent="0.25">
      <c r="A9930" s="69"/>
    </row>
    <row r="9931" spans="1:1" s="68" customFormat="1" x14ac:dyDescent="0.25">
      <c r="A9931" s="69"/>
    </row>
    <row r="9932" spans="1:1" s="68" customFormat="1" x14ac:dyDescent="0.25">
      <c r="A9932" s="69"/>
    </row>
    <row r="9933" spans="1:1" s="68" customFormat="1" x14ac:dyDescent="0.25">
      <c r="A9933" s="69"/>
    </row>
    <row r="9934" spans="1:1" s="68" customFormat="1" x14ac:dyDescent="0.25">
      <c r="A9934" s="69"/>
    </row>
    <row r="9935" spans="1:1" s="68" customFormat="1" x14ac:dyDescent="0.25">
      <c r="A9935" s="69"/>
    </row>
    <row r="9936" spans="1:1" s="68" customFormat="1" x14ac:dyDescent="0.25">
      <c r="A9936" s="69"/>
    </row>
    <row r="9937" spans="1:1" s="68" customFormat="1" x14ac:dyDescent="0.25">
      <c r="A9937" s="69"/>
    </row>
    <row r="9938" spans="1:1" s="68" customFormat="1" x14ac:dyDescent="0.25">
      <c r="A9938" s="69"/>
    </row>
    <row r="9939" spans="1:1" s="68" customFormat="1" x14ac:dyDescent="0.25">
      <c r="A9939" s="69"/>
    </row>
    <row r="9940" spans="1:1" s="68" customFormat="1" x14ac:dyDescent="0.25">
      <c r="A9940" s="69"/>
    </row>
    <row r="9941" spans="1:1" s="68" customFormat="1" x14ac:dyDescent="0.25">
      <c r="A9941" s="69"/>
    </row>
    <row r="9942" spans="1:1" s="68" customFormat="1" x14ac:dyDescent="0.25">
      <c r="A9942" s="69"/>
    </row>
    <row r="9943" spans="1:1" s="68" customFormat="1" x14ac:dyDescent="0.25">
      <c r="A9943" s="69"/>
    </row>
    <row r="9944" spans="1:1" s="68" customFormat="1" x14ac:dyDescent="0.25">
      <c r="A9944" s="69"/>
    </row>
    <row r="9945" spans="1:1" s="68" customFormat="1" x14ac:dyDescent="0.25">
      <c r="A9945" s="69"/>
    </row>
    <row r="9946" spans="1:1" s="68" customFormat="1" x14ac:dyDescent="0.25">
      <c r="A9946" s="69"/>
    </row>
    <row r="9947" spans="1:1" s="68" customFormat="1" x14ac:dyDescent="0.25">
      <c r="A9947" s="69"/>
    </row>
    <row r="9948" spans="1:1" s="68" customFormat="1" x14ac:dyDescent="0.25">
      <c r="A9948" s="69"/>
    </row>
    <row r="9949" spans="1:1" s="68" customFormat="1" x14ac:dyDescent="0.25">
      <c r="A9949" s="69"/>
    </row>
    <row r="9950" spans="1:1" s="68" customFormat="1" x14ac:dyDescent="0.25">
      <c r="A9950" s="69"/>
    </row>
    <row r="9951" spans="1:1" s="68" customFormat="1" x14ac:dyDescent="0.25">
      <c r="A9951" s="69"/>
    </row>
    <row r="9952" spans="1:1" s="68" customFormat="1" x14ac:dyDescent="0.25">
      <c r="A9952" s="69"/>
    </row>
    <row r="9953" spans="1:1" s="68" customFormat="1" x14ac:dyDescent="0.25">
      <c r="A9953" s="69"/>
    </row>
    <row r="9954" spans="1:1" s="68" customFormat="1" x14ac:dyDescent="0.25">
      <c r="A9954" s="69"/>
    </row>
    <row r="9955" spans="1:1" s="68" customFormat="1" x14ac:dyDescent="0.25">
      <c r="A9955" s="69"/>
    </row>
    <row r="9956" spans="1:1" s="68" customFormat="1" x14ac:dyDescent="0.25">
      <c r="A9956" s="69"/>
    </row>
    <row r="9957" spans="1:1" s="68" customFormat="1" x14ac:dyDescent="0.25">
      <c r="A9957" s="69"/>
    </row>
    <row r="9958" spans="1:1" s="68" customFormat="1" x14ac:dyDescent="0.25">
      <c r="A9958" s="69"/>
    </row>
    <row r="9959" spans="1:1" s="68" customFormat="1" x14ac:dyDescent="0.25">
      <c r="A9959" s="69"/>
    </row>
    <row r="9960" spans="1:1" s="68" customFormat="1" x14ac:dyDescent="0.25">
      <c r="A9960" s="69"/>
    </row>
    <row r="9961" spans="1:1" s="68" customFormat="1" x14ac:dyDescent="0.25">
      <c r="A9961" s="69"/>
    </row>
    <row r="9962" spans="1:1" s="68" customFormat="1" x14ac:dyDescent="0.25">
      <c r="A9962" s="69"/>
    </row>
    <row r="9963" spans="1:1" s="68" customFormat="1" x14ac:dyDescent="0.25">
      <c r="A9963" s="69"/>
    </row>
    <row r="9964" spans="1:1" s="68" customFormat="1" x14ac:dyDescent="0.25">
      <c r="A9964" s="69"/>
    </row>
    <row r="9965" spans="1:1" s="68" customFormat="1" x14ac:dyDescent="0.25">
      <c r="A9965" s="69"/>
    </row>
    <row r="9966" spans="1:1" s="68" customFormat="1" x14ac:dyDescent="0.25">
      <c r="A9966" s="69"/>
    </row>
    <row r="9967" spans="1:1" s="68" customFormat="1" x14ac:dyDescent="0.25">
      <c r="A9967" s="69"/>
    </row>
    <row r="9968" spans="1:1" s="68" customFormat="1" x14ac:dyDescent="0.25">
      <c r="A9968" s="69"/>
    </row>
    <row r="9969" spans="1:1" s="68" customFormat="1" x14ac:dyDescent="0.25">
      <c r="A9969" s="69"/>
    </row>
    <row r="9970" spans="1:1" s="68" customFormat="1" x14ac:dyDescent="0.25">
      <c r="A9970" s="69"/>
    </row>
    <row r="9971" spans="1:1" s="68" customFormat="1" x14ac:dyDescent="0.25">
      <c r="A9971" s="69"/>
    </row>
    <row r="9972" spans="1:1" s="68" customFormat="1" x14ac:dyDescent="0.25">
      <c r="A9972" s="69"/>
    </row>
    <row r="9973" spans="1:1" s="68" customFormat="1" x14ac:dyDescent="0.25">
      <c r="A9973" s="69"/>
    </row>
    <row r="9974" spans="1:1" s="68" customFormat="1" x14ac:dyDescent="0.25">
      <c r="A9974" s="69"/>
    </row>
    <row r="9975" spans="1:1" s="68" customFormat="1" x14ac:dyDescent="0.25">
      <c r="A9975" s="69"/>
    </row>
    <row r="9976" spans="1:1" s="68" customFormat="1" x14ac:dyDescent="0.25">
      <c r="A9976" s="69"/>
    </row>
    <row r="9977" spans="1:1" s="68" customFormat="1" x14ac:dyDescent="0.25">
      <c r="A9977" s="69"/>
    </row>
    <row r="9978" spans="1:1" s="68" customFormat="1" x14ac:dyDescent="0.25">
      <c r="A9978" s="69"/>
    </row>
    <row r="9979" spans="1:1" s="68" customFormat="1" x14ac:dyDescent="0.25">
      <c r="A9979" s="69"/>
    </row>
    <row r="9980" spans="1:1" s="68" customFormat="1" x14ac:dyDescent="0.25">
      <c r="A9980" s="69"/>
    </row>
    <row r="9981" spans="1:1" s="68" customFormat="1" x14ac:dyDescent="0.25">
      <c r="A9981" s="69"/>
    </row>
    <row r="9982" spans="1:1" s="68" customFormat="1" x14ac:dyDescent="0.25">
      <c r="A9982" s="69"/>
    </row>
    <row r="9983" spans="1:1" s="68" customFormat="1" x14ac:dyDescent="0.25">
      <c r="A9983" s="69"/>
    </row>
    <row r="9984" spans="1:1" s="68" customFormat="1" x14ac:dyDescent="0.25">
      <c r="A9984" s="69"/>
    </row>
    <row r="9985" spans="1:1" s="68" customFormat="1" x14ac:dyDescent="0.25">
      <c r="A9985" s="69"/>
    </row>
    <row r="9986" spans="1:1" s="68" customFormat="1" x14ac:dyDescent="0.25">
      <c r="A9986" s="69"/>
    </row>
    <row r="9987" spans="1:1" s="68" customFormat="1" x14ac:dyDescent="0.25">
      <c r="A9987" s="69"/>
    </row>
    <row r="9988" spans="1:1" s="68" customFormat="1" x14ac:dyDescent="0.25">
      <c r="A9988" s="69"/>
    </row>
    <row r="9989" spans="1:1" s="68" customFormat="1" x14ac:dyDescent="0.25">
      <c r="A9989" s="69"/>
    </row>
    <row r="9990" spans="1:1" s="68" customFormat="1" x14ac:dyDescent="0.25">
      <c r="A9990" s="69"/>
    </row>
    <row r="9991" spans="1:1" s="68" customFormat="1" x14ac:dyDescent="0.25">
      <c r="A9991" s="69"/>
    </row>
    <row r="9992" spans="1:1" s="68" customFormat="1" x14ac:dyDescent="0.25">
      <c r="A9992" s="69"/>
    </row>
    <row r="9993" spans="1:1" s="68" customFormat="1" x14ac:dyDescent="0.25">
      <c r="A9993" s="69"/>
    </row>
    <row r="9994" spans="1:1" s="68" customFormat="1" x14ac:dyDescent="0.25">
      <c r="A9994" s="69"/>
    </row>
    <row r="9995" spans="1:1" s="68" customFormat="1" x14ac:dyDescent="0.25">
      <c r="A9995" s="69"/>
    </row>
    <row r="9996" spans="1:1" s="68" customFormat="1" x14ac:dyDescent="0.25">
      <c r="A9996" s="69"/>
    </row>
    <row r="9997" spans="1:1" s="68" customFormat="1" x14ac:dyDescent="0.25">
      <c r="A9997" s="69"/>
    </row>
    <row r="9998" spans="1:1" s="68" customFormat="1" x14ac:dyDescent="0.25">
      <c r="A9998" s="69"/>
    </row>
    <row r="9999" spans="1:1" s="68" customFormat="1" x14ac:dyDescent="0.25">
      <c r="A9999" s="69"/>
    </row>
    <row r="10000" spans="1:1" s="68" customFormat="1" x14ac:dyDescent="0.25">
      <c r="A10000" s="69"/>
    </row>
    <row r="10001" spans="1:1" s="68" customFormat="1" x14ac:dyDescent="0.25">
      <c r="A10001" s="69"/>
    </row>
    <row r="10002" spans="1:1" s="68" customFormat="1" x14ac:dyDescent="0.25">
      <c r="A10002" s="69"/>
    </row>
    <row r="10003" spans="1:1" s="68" customFormat="1" x14ac:dyDescent="0.25">
      <c r="A10003" s="69"/>
    </row>
    <row r="10004" spans="1:1" s="68" customFormat="1" x14ac:dyDescent="0.25">
      <c r="A10004" s="69"/>
    </row>
    <row r="10005" spans="1:1" s="68" customFormat="1" x14ac:dyDescent="0.25">
      <c r="A10005" s="69"/>
    </row>
    <row r="10006" spans="1:1" s="68" customFormat="1" x14ac:dyDescent="0.25">
      <c r="A10006" s="69"/>
    </row>
    <row r="10007" spans="1:1" s="68" customFormat="1" x14ac:dyDescent="0.25">
      <c r="A10007" s="69"/>
    </row>
    <row r="10008" spans="1:1" s="68" customFormat="1" x14ac:dyDescent="0.25">
      <c r="A10008" s="69"/>
    </row>
    <row r="10009" spans="1:1" s="68" customFormat="1" x14ac:dyDescent="0.25">
      <c r="A10009" s="69"/>
    </row>
    <row r="10010" spans="1:1" s="68" customFormat="1" x14ac:dyDescent="0.25">
      <c r="A10010" s="69"/>
    </row>
    <row r="10011" spans="1:1" s="68" customFormat="1" x14ac:dyDescent="0.25">
      <c r="A10011" s="69"/>
    </row>
    <row r="10012" spans="1:1" s="68" customFormat="1" x14ac:dyDescent="0.25">
      <c r="A10012" s="69"/>
    </row>
    <row r="10013" spans="1:1" s="68" customFormat="1" x14ac:dyDescent="0.25">
      <c r="A10013" s="69"/>
    </row>
    <row r="10014" spans="1:1" s="68" customFormat="1" x14ac:dyDescent="0.25">
      <c r="A10014" s="69"/>
    </row>
    <row r="10015" spans="1:1" s="68" customFormat="1" x14ac:dyDescent="0.25">
      <c r="A10015" s="69"/>
    </row>
    <row r="10016" spans="1:1" s="68" customFormat="1" x14ac:dyDescent="0.25">
      <c r="A10016" s="69"/>
    </row>
    <row r="10017" spans="1:1" s="68" customFormat="1" x14ac:dyDescent="0.25">
      <c r="A10017" s="69"/>
    </row>
    <row r="10018" spans="1:1" s="68" customFormat="1" x14ac:dyDescent="0.25">
      <c r="A10018" s="69"/>
    </row>
    <row r="10019" spans="1:1" s="68" customFormat="1" x14ac:dyDescent="0.25">
      <c r="A10019" s="69"/>
    </row>
    <row r="10020" spans="1:1" s="68" customFormat="1" x14ac:dyDescent="0.25">
      <c r="A10020" s="69"/>
    </row>
    <row r="10021" spans="1:1" s="68" customFormat="1" x14ac:dyDescent="0.25">
      <c r="A10021" s="69"/>
    </row>
    <row r="10022" spans="1:1" s="68" customFormat="1" x14ac:dyDescent="0.25">
      <c r="A10022" s="69"/>
    </row>
    <row r="10023" spans="1:1" s="68" customFormat="1" x14ac:dyDescent="0.25">
      <c r="A10023" s="69"/>
    </row>
    <row r="10024" spans="1:1" s="68" customFormat="1" x14ac:dyDescent="0.25">
      <c r="A10024" s="69"/>
    </row>
    <row r="10025" spans="1:1" s="68" customFormat="1" x14ac:dyDescent="0.25">
      <c r="A10025" s="69"/>
    </row>
    <row r="10026" spans="1:1" s="68" customFormat="1" x14ac:dyDescent="0.25">
      <c r="A10026" s="69"/>
    </row>
    <row r="10027" spans="1:1" s="68" customFormat="1" x14ac:dyDescent="0.25">
      <c r="A10027" s="69"/>
    </row>
    <row r="10028" spans="1:1" s="68" customFormat="1" x14ac:dyDescent="0.25">
      <c r="A10028" s="69"/>
    </row>
    <row r="10029" spans="1:1" s="68" customFormat="1" x14ac:dyDescent="0.25">
      <c r="A10029" s="69"/>
    </row>
    <row r="10030" spans="1:1" s="68" customFormat="1" x14ac:dyDescent="0.25">
      <c r="A10030" s="69"/>
    </row>
    <row r="10031" spans="1:1" s="68" customFormat="1" x14ac:dyDescent="0.25">
      <c r="A10031" s="69"/>
    </row>
    <row r="10032" spans="1:1" s="68" customFormat="1" x14ac:dyDescent="0.25">
      <c r="A10032" s="69"/>
    </row>
    <row r="10033" spans="1:1" s="68" customFormat="1" x14ac:dyDescent="0.25">
      <c r="A10033" s="69"/>
    </row>
    <row r="10034" spans="1:1" s="68" customFormat="1" x14ac:dyDescent="0.25">
      <c r="A10034" s="69"/>
    </row>
    <row r="10035" spans="1:1" s="68" customFormat="1" x14ac:dyDescent="0.25">
      <c r="A10035" s="69"/>
    </row>
    <row r="10036" spans="1:1" s="68" customFormat="1" x14ac:dyDescent="0.25">
      <c r="A10036" s="69"/>
    </row>
    <row r="10037" spans="1:1" s="68" customFormat="1" x14ac:dyDescent="0.25">
      <c r="A10037" s="69"/>
    </row>
    <row r="10038" spans="1:1" s="68" customFormat="1" x14ac:dyDescent="0.25">
      <c r="A10038" s="69"/>
    </row>
    <row r="10039" spans="1:1" s="68" customFormat="1" x14ac:dyDescent="0.25">
      <c r="A10039" s="69"/>
    </row>
    <row r="10040" spans="1:1" s="68" customFormat="1" x14ac:dyDescent="0.25">
      <c r="A10040" s="69"/>
    </row>
    <row r="10041" spans="1:1" s="68" customFormat="1" x14ac:dyDescent="0.25">
      <c r="A10041" s="69"/>
    </row>
    <row r="10042" spans="1:1" s="68" customFormat="1" x14ac:dyDescent="0.25">
      <c r="A10042" s="69"/>
    </row>
    <row r="10043" spans="1:1" s="68" customFormat="1" x14ac:dyDescent="0.25">
      <c r="A10043" s="69"/>
    </row>
    <row r="10044" spans="1:1" s="68" customFormat="1" x14ac:dyDescent="0.25">
      <c r="A10044" s="69"/>
    </row>
    <row r="10045" spans="1:1" s="68" customFormat="1" x14ac:dyDescent="0.25">
      <c r="A10045" s="69"/>
    </row>
    <row r="10046" spans="1:1" s="68" customFormat="1" x14ac:dyDescent="0.25">
      <c r="A10046" s="69"/>
    </row>
    <row r="10047" spans="1:1" s="68" customFormat="1" x14ac:dyDescent="0.25">
      <c r="A10047" s="69"/>
    </row>
    <row r="10048" spans="1:1" s="68" customFormat="1" x14ac:dyDescent="0.25">
      <c r="A10048" s="69"/>
    </row>
    <row r="10049" spans="1:1" s="68" customFormat="1" x14ac:dyDescent="0.25">
      <c r="A10049" s="69"/>
    </row>
    <row r="10050" spans="1:1" s="68" customFormat="1" x14ac:dyDescent="0.25">
      <c r="A10050" s="69"/>
    </row>
    <row r="10051" spans="1:1" s="68" customFormat="1" x14ac:dyDescent="0.25">
      <c r="A10051" s="69"/>
    </row>
    <row r="10052" spans="1:1" s="68" customFormat="1" x14ac:dyDescent="0.25">
      <c r="A10052" s="69"/>
    </row>
    <row r="10053" spans="1:1" s="68" customFormat="1" x14ac:dyDescent="0.25">
      <c r="A10053" s="69"/>
    </row>
    <row r="10054" spans="1:1" s="68" customFormat="1" x14ac:dyDescent="0.25">
      <c r="A10054" s="69"/>
    </row>
    <row r="10055" spans="1:1" s="68" customFormat="1" x14ac:dyDescent="0.25">
      <c r="A10055" s="69"/>
    </row>
    <row r="10056" spans="1:1" s="68" customFormat="1" x14ac:dyDescent="0.25">
      <c r="A10056" s="69"/>
    </row>
    <row r="10057" spans="1:1" s="68" customFormat="1" x14ac:dyDescent="0.25">
      <c r="A10057" s="69"/>
    </row>
    <row r="10058" spans="1:1" s="68" customFormat="1" x14ac:dyDescent="0.25">
      <c r="A10058" s="69"/>
    </row>
    <row r="10059" spans="1:1" s="68" customFormat="1" x14ac:dyDescent="0.25">
      <c r="A10059" s="69"/>
    </row>
    <row r="10060" spans="1:1" s="68" customFormat="1" x14ac:dyDescent="0.25">
      <c r="A10060" s="69"/>
    </row>
    <row r="10061" spans="1:1" s="68" customFormat="1" x14ac:dyDescent="0.25">
      <c r="A10061" s="69"/>
    </row>
    <row r="10062" spans="1:1" s="68" customFormat="1" x14ac:dyDescent="0.25">
      <c r="A10062" s="69"/>
    </row>
    <row r="10063" spans="1:1" s="68" customFormat="1" x14ac:dyDescent="0.25">
      <c r="A10063" s="69"/>
    </row>
    <row r="10064" spans="1:1" s="68" customFormat="1" x14ac:dyDescent="0.25">
      <c r="A10064" s="69"/>
    </row>
    <row r="10065" spans="1:1" s="68" customFormat="1" x14ac:dyDescent="0.25">
      <c r="A10065" s="69"/>
    </row>
    <row r="10066" spans="1:1" s="68" customFormat="1" x14ac:dyDescent="0.25">
      <c r="A10066" s="69"/>
    </row>
    <row r="10067" spans="1:1" s="68" customFormat="1" x14ac:dyDescent="0.25">
      <c r="A10067" s="69"/>
    </row>
    <row r="10068" spans="1:1" s="68" customFormat="1" x14ac:dyDescent="0.25">
      <c r="A10068" s="69"/>
    </row>
    <row r="10069" spans="1:1" s="68" customFormat="1" x14ac:dyDescent="0.25">
      <c r="A10069" s="69"/>
    </row>
    <row r="10070" spans="1:1" s="68" customFormat="1" x14ac:dyDescent="0.25">
      <c r="A10070" s="69"/>
    </row>
    <row r="10071" spans="1:1" s="68" customFormat="1" x14ac:dyDescent="0.25">
      <c r="A10071" s="69"/>
    </row>
    <row r="10072" spans="1:1" s="68" customFormat="1" x14ac:dyDescent="0.25">
      <c r="A10072" s="69"/>
    </row>
    <row r="10073" spans="1:1" s="68" customFormat="1" x14ac:dyDescent="0.25">
      <c r="A10073" s="69"/>
    </row>
    <row r="10074" spans="1:1" s="68" customFormat="1" x14ac:dyDescent="0.25">
      <c r="A10074" s="69"/>
    </row>
    <row r="10075" spans="1:1" s="68" customFormat="1" x14ac:dyDescent="0.25">
      <c r="A10075" s="69"/>
    </row>
    <row r="10076" spans="1:1" s="68" customFormat="1" x14ac:dyDescent="0.25">
      <c r="A10076" s="69"/>
    </row>
    <row r="10077" spans="1:1" s="68" customFormat="1" x14ac:dyDescent="0.25">
      <c r="A10077" s="69"/>
    </row>
    <row r="10078" spans="1:1" s="68" customFormat="1" x14ac:dyDescent="0.25">
      <c r="A10078" s="69"/>
    </row>
    <row r="10079" spans="1:1" s="68" customFormat="1" x14ac:dyDescent="0.25">
      <c r="A10079" s="69"/>
    </row>
    <row r="10080" spans="1:1" s="68" customFormat="1" x14ac:dyDescent="0.25">
      <c r="A10080" s="69"/>
    </row>
    <row r="10081" spans="1:1" s="68" customFormat="1" x14ac:dyDescent="0.25">
      <c r="A10081" s="69"/>
    </row>
    <row r="10082" spans="1:1" s="68" customFormat="1" x14ac:dyDescent="0.25">
      <c r="A10082" s="69"/>
    </row>
    <row r="10083" spans="1:1" s="68" customFormat="1" x14ac:dyDescent="0.25">
      <c r="A10083" s="69"/>
    </row>
    <row r="10084" spans="1:1" s="68" customFormat="1" x14ac:dyDescent="0.25">
      <c r="A10084" s="69"/>
    </row>
    <row r="10085" spans="1:1" s="68" customFormat="1" x14ac:dyDescent="0.25">
      <c r="A10085" s="69"/>
    </row>
    <row r="10086" spans="1:1" s="68" customFormat="1" x14ac:dyDescent="0.25">
      <c r="A10086" s="69"/>
    </row>
    <row r="10087" spans="1:1" s="68" customFormat="1" x14ac:dyDescent="0.25">
      <c r="A10087" s="69"/>
    </row>
    <row r="10088" spans="1:1" s="68" customFormat="1" x14ac:dyDescent="0.25">
      <c r="A10088" s="69"/>
    </row>
    <row r="10089" spans="1:1" s="68" customFormat="1" x14ac:dyDescent="0.25">
      <c r="A10089" s="69"/>
    </row>
    <row r="10090" spans="1:1" s="68" customFormat="1" x14ac:dyDescent="0.25">
      <c r="A10090" s="69"/>
    </row>
    <row r="10091" spans="1:1" s="68" customFormat="1" x14ac:dyDescent="0.25">
      <c r="A10091" s="69"/>
    </row>
    <row r="10092" spans="1:1" s="68" customFormat="1" x14ac:dyDescent="0.25">
      <c r="A10092" s="69"/>
    </row>
    <row r="10093" spans="1:1" s="68" customFormat="1" x14ac:dyDescent="0.25">
      <c r="A10093" s="69"/>
    </row>
    <row r="10094" spans="1:1" s="68" customFormat="1" x14ac:dyDescent="0.25">
      <c r="A10094" s="69"/>
    </row>
    <row r="10095" spans="1:1" s="68" customFormat="1" x14ac:dyDescent="0.25">
      <c r="A10095" s="69"/>
    </row>
    <row r="10096" spans="1:1" s="68" customFormat="1" x14ac:dyDescent="0.25">
      <c r="A10096" s="69"/>
    </row>
    <row r="10097" spans="1:1" s="68" customFormat="1" x14ac:dyDescent="0.25">
      <c r="A10097" s="69"/>
    </row>
    <row r="10098" spans="1:1" s="68" customFormat="1" x14ac:dyDescent="0.25">
      <c r="A10098" s="69"/>
    </row>
    <row r="10099" spans="1:1" s="68" customFormat="1" x14ac:dyDescent="0.25">
      <c r="A10099" s="69"/>
    </row>
    <row r="10100" spans="1:1" s="68" customFormat="1" x14ac:dyDescent="0.25">
      <c r="A10100" s="69"/>
    </row>
    <row r="10101" spans="1:1" s="68" customFormat="1" x14ac:dyDescent="0.25">
      <c r="A10101" s="69"/>
    </row>
    <row r="10102" spans="1:1" s="68" customFormat="1" x14ac:dyDescent="0.25">
      <c r="A10102" s="69"/>
    </row>
    <row r="10103" spans="1:1" s="68" customFormat="1" x14ac:dyDescent="0.25">
      <c r="A10103" s="69"/>
    </row>
    <row r="10104" spans="1:1" s="68" customFormat="1" x14ac:dyDescent="0.25">
      <c r="A10104" s="69"/>
    </row>
    <row r="10105" spans="1:1" s="68" customFormat="1" x14ac:dyDescent="0.25">
      <c r="A10105" s="69"/>
    </row>
    <row r="10106" spans="1:1" s="68" customFormat="1" x14ac:dyDescent="0.25">
      <c r="A10106" s="69"/>
    </row>
    <row r="10107" spans="1:1" s="68" customFormat="1" x14ac:dyDescent="0.25">
      <c r="A10107" s="69"/>
    </row>
    <row r="10108" spans="1:1" s="68" customFormat="1" x14ac:dyDescent="0.25">
      <c r="A10108" s="69"/>
    </row>
    <row r="10109" spans="1:1" s="68" customFormat="1" x14ac:dyDescent="0.25">
      <c r="A10109" s="69"/>
    </row>
    <row r="10110" spans="1:1" s="68" customFormat="1" x14ac:dyDescent="0.25">
      <c r="A10110" s="69"/>
    </row>
    <row r="10111" spans="1:1" s="68" customFormat="1" x14ac:dyDescent="0.25">
      <c r="A10111" s="69"/>
    </row>
    <row r="10112" spans="1:1" s="68" customFormat="1" x14ac:dyDescent="0.25">
      <c r="A10112" s="69"/>
    </row>
    <row r="10113" spans="1:1" s="68" customFormat="1" x14ac:dyDescent="0.25">
      <c r="A10113" s="69"/>
    </row>
    <row r="10114" spans="1:1" s="68" customFormat="1" x14ac:dyDescent="0.25">
      <c r="A10114" s="69"/>
    </row>
    <row r="10115" spans="1:1" s="68" customFormat="1" x14ac:dyDescent="0.25">
      <c r="A10115" s="69"/>
    </row>
    <row r="10116" spans="1:1" s="68" customFormat="1" x14ac:dyDescent="0.25">
      <c r="A10116" s="69"/>
    </row>
    <row r="10117" spans="1:1" s="68" customFormat="1" x14ac:dyDescent="0.25">
      <c r="A10117" s="69"/>
    </row>
    <row r="10118" spans="1:1" s="68" customFormat="1" x14ac:dyDescent="0.25">
      <c r="A10118" s="69"/>
    </row>
    <row r="10119" spans="1:1" s="68" customFormat="1" x14ac:dyDescent="0.25">
      <c r="A10119" s="69"/>
    </row>
    <row r="10120" spans="1:1" s="68" customFormat="1" x14ac:dyDescent="0.25">
      <c r="A10120" s="69"/>
    </row>
    <row r="10121" spans="1:1" s="68" customFormat="1" x14ac:dyDescent="0.25">
      <c r="A10121" s="69"/>
    </row>
    <row r="10122" spans="1:1" s="68" customFormat="1" x14ac:dyDescent="0.25">
      <c r="A10122" s="69"/>
    </row>
    <row r="10123" spans="1:1" s="68" customFormat="1" x14ac:dyDescent="0.25">
      <c r="A10123" s="69"/>
    </row>
    <row r="10124" spans="1:1" s="68" customFormat="1" x14ac:dyDescent="0.25">
      <c r="A10124" s="69"/>
    </row>
    <row r="10125" spans="1:1" s="68" customFormat="1" x14ac:dyDescent="0.25">
      <c r="A10125" s="69"/>
    </row>
    <row r="10126" spans="1:1" s="68" customFormat="1" x14ac:dyDescent="0.25">
      <c r="A10126" s="69"/>
    </row>
    <row r="10127" spans="1:1" s="68" customFormat="1" x14ac:dyDescent="0.25">
      <c r="A10127" s="69"/>
    </row>
    <row r="10128" spans="1:1" s="68" customFormat="1" x14ac:dyDescent="0.25">
      <c r="A10128" s="69"/>
    </row>
    <row r="10129" spans="1:1" s="68" customFormat="1" x14ac:dyDescent="0.25">
      <c r="A10129" s="69"/>
    </row>
    <row r="10130" spans="1:1" s="68" customFormat="1" x14ac:dyDescent="0.25">
      <c r="A10130" s="69"/>
    </row>
    <row r="10131" spans="1:1" s="68" customFormat="1" x14ac:dyDescent="0.25">
      <c r="A10131" s="69"/>
    </row>
    <row r="10132" spans="1:1" s="68" customFormat="1" x14ac:dyDescent="0.25">
      <c r="A10132" s="69"/>
    </row>
    <row r="10133" spans="1:1" s="68" customFormat="1" x14ac:dyDescent="0.25">
      <c r="A10133" s="69"/>
    </row>
    <row r="10134" spans="1:1" s="68" customFormat="1" x14ac:dyDescent="0.25">
      <c r="A10134" s="69"/>
    </row>
    <row r="10135" spans="1:1" s="68" customFormat="1" x14ac:dyDescent="0.25">
      <c r="A10135" s="69"/>
    </row>
    <row r="10136" spans="1:1" s="68" customFormat="1" x14ac:dyDescent="0.25">
      <c r="A10136" s="69"/>
    </row>
    <row r="10137" spans="1:1" s="68" customFormat="1" x14ac:dyDescent="0.25">
      <c r="A10137" s="69"/>
    </row>
    <row r="10138" spans="1:1" s="68" customFormat="1" x14ac:dyDescent="0.25">
      <c r="A10138" s="69"/>
    </row>
    <row r="10139" spans="1:1" s="68" customFormat="1" x14ac:dyDescent="0.25">
      <c r="A10139" s="69"/>
    </row>
    <row r="10140" spans="1:1" s="68" customFormat="1" x14ac:dyDescent="0.25">
      <c r="A10140" s="69"/>
    </row>
    <row r="10141" spans="1:1" s="68" customFormat="1" x14ac:dyDescent="0.25">
      <c r="A10141" s="69"/>
    </row>
    <row r="10142" spans="1:1" s="68" customFormat="1" x14ac:dyDescent="0.25">
      <c r="A10142" s="69"/>
    </row>
    <row r="10143" spans="1:1" s="68" customFormat="1" x14ac:dyDescent="0.25">
      <c r="A10143" s="69"/>
    </row>
    <row r="10144" spans="1:1" s="68" customFormat="1" x14ac:dyDescent="0.25">
      <c r="A10144" s="69"/>
    </row>
    <row r="10145" spans="1:1" s="68" customFormat="1" x14ac:dyDescent="0.25">
      <c r="A10145" s="69"/>
    </row>
    <row r="10146" spans="1:1" s="68" customFormat="1" x14ac:dyDescent="0.25">
      <c r="A10146" s="69"/>
    </row>
    <row r="10147" spans="1:1" s="68" customFormat="1" x14ac:dyDescent="0.25">
      <c r="A10147" s="69"/>
    </row>
    <row r="10148" spans="1:1" s="68" customFormat="1" x14ac:dyDescent="0.25">
      <c r="A10148" s="69"/>
    </row>
    <row r="10149" spans="1:1" s="68" customFormat="1" x14ac:dyDescent="0.25">
      <c r="A10149" s="69"/>
    </row>
    <row r="10150" spans="1:1" s="68" customFormat="1" x14ac:dyDescent="0.25">
      <c r="A10150" s="69"/>
    </row>
    <row r="10151" spans="1:1" s="68" customFormat="1" x14ac:dyDescent="0.25">
      <c r="A10151" s="69"/>
    </row>
    <row r="10152" spans="1:1" s="68" customFormat="1" x14ac:dyDescent="0.25">
      <c r="A10152" s="69"/>
    </row>
    <row r="10153" spans="1:1" s="68" customFormat="1" x14ac:dyDescent="0.25">
      <c r="A10153" s="69"/>
    </row>
    <row r="10154" spans="1:1" s="68" customFormat="1" x14ac:dyDescent="0.25">
      <c r="A10154" s="69"/>
    </row>
    <row r="10155" spans="1:1" s="68" customFormat="1" x14ac:dyDescent="0.25">
      <c r="A10155" s="69"/>
    </row>
    <row r="10156" spans="1:1" s="68" customFormat="1" x14ac:dyDescent="0.25">
      <c r="A10156" s="69"/>
    </row>
    <row r="10157" spans="1:1" s="68" customFormat="1" x14ac:dyDescent="0.25">
      <c r="A10157" s="69"/>
    </row>
    <row r="10158" spans="1:1" s="68" customFormat="1" x14ac:dyDescent="0.25">
      <c r="A10158" s="69"/>
    </row>
    <row r="10159" spans="1:1" s="68" customFormat="1" x14ac:dyDescent="0.25">
      <c r="A10159" s="69"/>
    </row>
    <row r="10160" spans="1:1" s="68" customFormat="1" x14ac:dyDescent="0.25">
      <c r="A10160" s="69"/>
    </row>
    <row r="10161" spans="1:1" s="68" customFormat="1" x14ac:dyDescent="0.25">
      <c r="A10161" s="69"/>
    </row>
    <row r="10162" spans="1:1" s="68" customFormat="1" x14ac:dyDescent="0.25">
      <c r="A10162" s="69"/>
    </row>
    <row r="10163" spans="1:1" s="68" customFormat="1" x14ac:dyDescent="0.25">
      <c r="A10163" s="69"/>
    </row>
    <row r="10164" spans="1:1" s="68" customFormat="1" x14ac:dyDescent="0.25">
      <c r="A10164" s="69"/>
    </row>
    <row r="10165" spans="1:1" s="68" customFormat="1" x14ac:dyDescent="0.25">
      <c r="A10165" s="69"/>
    </row>
    <row r="10166" spans="1:1" s="68" customFormat="1" x14ac:dyDescent="0.25">
      <c r="A10166" s="69"/>
    </row>
    <row r="10167" spans="1:1" s="68" customFormat="1" x14ac:dyDescent="0.25">
      <c r="A10167" s="69"/>
    </row>
    <row r="10168" spans="1:1" s="68" customFormat="1" x14ac:dyDescent="0.25">
      <c r="A10168" s="69"/>
    </row>
    <row r="10169" spans="1:1" s="68" customFormat="1" x14ac:dyDescent="0.25">
      <c r="A10169" s="69"/>
    </row>
    <row r="10170" spans="1:1" s="68" customFormat="1" x14ac:dyDescent="0.25">
      <c r="A10170" s="69"/>
    </row>
    <row r="10171" spans="1:1" s="68" customFormat="1" x14ac:dyDescent="0.25">
      <c r="A10171" s="69"/>
    </row>
    <row r="10172" spans="1:1" s="68" customFormat="1" x14ac:dyDescent="0.25">
      <c r="A10172" s="69"/>
    </row>
    <row r="10173" spans="1:1" s="68" customFormat="1" x14ac:dyDescent="0.25">
      <c r="A10173" s="69"/>
    </row>
    <row r="10174" spans="1:1" s="68" customFormat="1" x14ac:dyDescent="0.25">
      <c r="A10174" s="69"/>
    </row>
    <row r="10175" spans="1:1" s="68" customFormat="1" x14ac:dyDescent="0.25">
      <c r="A10175" s="69"/>
    </row>
    <row r="10176" spans="1:1" s="68" customFormat="1" x14ac:dyDescent="0.25">
      <c r="A10176" s="69"/>
    </row>
    <row r="10177" spans="1:1" s="68" customFormat="1" x14ac:dyDescent="0.25">
      <c r="A10177" s="69"/>
    </row>
    <row r="10178" spans="1:1" s="68" customFormat="1" x14ac:dyDescent="0.25">
      <c r="A10178" s="69"/>
    </row>
    <row r="10179" spans="1:1" s="68" customFormat="1" x14ac:dyDescent="0.25">
      <c r="A10179" s="69"/>
    </row>
    <row r="10180" spans="1:1" s="68" customFormat="1" x14ac:dyDescent="0.25">
      <c r="A10180" s="69"/>
    </row>
    <row r="10181" spans="1:1" s="68" customFormat="1" x14ac:dyDescent="0.25">
      <c r="A10181" s="69"/>
    </row>
    <row r="10182" spans="1:1" s="68" customFormat="1" x14ac:dyDescent="0.25">
      <c r="A10182" s="69"/>
    </row>
    <row r="10183" spans="1:1" s="68" customFormat="1" x14ac:dyDescent="0.25">
      <c r="A10183" s="69"/>
    </row>
    <row r="10184" spans="1:1" s="68" customFormat="1" x14ac:dyDescent="0.25">
      <c r="A10184" s="69"/>
    </row>
    <row r="10185" spans="1:1" s="68" customFormat="1" x14ac:dyDescent="0.25">
      <c r="A10185" s="69"/>
    </row>
    <row r="10186" spans="1:1" s="68" customFormat="1" x14ac:dyDescent="0.25">
      <c r="A10186" s="69"/>
    </row>
    <row r="10187" spans="1:1" s="68" customFormat="1" x14ac:dyDescent="0.25">
      <c r="A10187" s="69"/>
    </row>
    <row r="10188" spans="1:1" s="68" customFormat="1" x14ac:dyDescent="0.25">
      <c r="A10188" s="69"/>
    </row>
    <row r="10189" spans="1:1" s="68" customFormat="1" x14ac:dyDescent="0.25">
      <c r="A10189" s="69"/>
    </row>
    <row r="10190" spans="1:1" s="68" customFormat="1" x14ac:dyDescent="0.25">
      <c r="A10190" s="69"/>
    </row>
    <row r="10191" spans="1:1" s="68" customFormat="1" x14ac:dyDescent="0.25">
      <c r="A10191" s="69"/>
    </row>
    <row r="10192" spans="1:1" s="68" customFormat="1" x14ac:dyDescent="0.25">
      <c r="A10192" s="69"/>
    </row>
    <row r="10193" spans="1:1" s="68" customFormat="1" x14ac:dyDescent="0.25">
      <c r="A10193" s="69"/>
    </row>
    <row r="10194" spans="1:1" s="68" customFormat="1" x14ac:dyDescent="0.25">
      <c r="A10194" s="69"/>
    </row>
    <row r="10195" spans="1:1" s="68" customFormat="1" x14ac:dyDescent="0.25">
      <c r="A10195" s="69"/>
    </row>
    <row r="10196" spans="1:1" s="68" customFormat="1" x14ac:dyDescent="0.25">
      <c r="A10196" s="69"/>
    </row>
    <row r="10197" spans="1:1" s="68" customFormat="1" x14ac:dyDescent="0.25">
      <c r="A10197" s="69"/>
    </row>
    <row r="10198" spans="1:1" s="68" customFormat="1" x14ac:dyDescent="0.25">
      <c r="A10198" s="69"/>
    </row>
    <row r="10199" spans="1:1" s="68" customFormat="1" x14ac:dyDescent="0.25">
      <c r="A10199" s="69"/>
    </row>
    <row r="10200" spans="1:1" s="68" customFormat="1" x14ac:dyDescent="0.25">
      <c r="A10200" s="69"/>
    </row>
    <row r="10201" spans="1:1" s="68" customFormat="1" x14ac:dyDescent="0.25">
      <c r="A10201" s="69"/>
    </row>
    <row r="10202" spans="1:1" s="68" customFormat="1" x14ac:dyDescent="0.25">
      <c r="A10202" s="69"/>
    </row>
    <row r="10203" spans="1:1" s="68" customFormat="1" x14ac:dyDescent="0.25">
      <c r="A10203" s="69"/>
    </row>
    <row r="10204" spans="1:1" s="68" customFormat="1" x14ac:dyDescent="0.25">
      <c r="A10204" s="69"/>
    </row>
    <row r="10205" spans="1:1" s="68" customFormat="1" x14ac:dyDescent="0.25">
      <c r="A10205" s="69"/>
    </row>
    <row r="10206" spans="1:1" s="68" customFormat="1" x14ac:dyDescent="0.25">
      <c r="A10206" s="69"/>
    </row>
    <row r="10207" spans="1:1" s="68" customFormat="1" x14ac:dyDescent="0.25">
      <c r="A10207" s="69"/>
    </row>
    <row r="10208" spans="1:1" s="68" customFormat="1" x14ac:dyDescent="0.25">
      <c r="A10208" s="69"/>
    </row>
    <row r="10209" spans="1:1" s="68" customFormat="1" x14ac:dyDescent="0.25">
      <c r="A10209" s="69"/>
    </row>
    <row r="10210" spans="1:1" s="68" customFormat="1" x14ac:dyDescent="0.25">
      <c r="A10210" s="69"/>
    </row>
    <row r="10211" spans="1:1" s="68" customFormat="1" x14ac:dyDescent="0.25">
      <c r="A10211" s="69"/>
    </row>
    <row r="10212" spans="1:1" s="68" customFormat="1" x14ac:dyDescent="0.25">
      <c r="A10212" s="69"/>
    </row>
    <row r="10213" spans="1:1" s="68" customFormat="1" x14ac:dyDescent="0.25">
      <c r="A10213" s="69"/>
    </row>
    <row r="10214" spans="1:1" s="68" customFormat="1" x14ac:dyDescent="0.25">
      <c r="A10214" s="69"/>
    </row>
    <row r="10215" spans="1:1" s="68" customFormat="1" x14ac:dyDescent="0.25">
      <c r="A10215" s="69"/>
    </row>
    <row r="10216" spans="1:1" s="68" customFormat="1" x14ac:dyDescent="0.25">
      <c r="A10216" s="69"/>
    </row>
    <row r="10217" spans="1:1" s="68" customFormat="1" x14ac:dyDescent="0.25">
      <c r="A10217" s="69"/>
    </row>
    <row r="10218" spans="1:1" s="68" customFormat="1" x14ac:dyDescent="0.25">
      <c r="A10218" s="69"/>
    </row>
    <row r="10219" spans="1:1" s="68" customFormat="1" x14ac:dyDescent="0.25">
      <c r="A10219" s="69"/>
    </row>
    <row r="10220" spans="1:1" s="68" customFormat="1" x14ac:dyDescent="0.25">
      <c r="A10220" s="69"/>
    </row>
    <row r="10221" spans="1:1" s="68" customFormat="1" x14ac:dyDescent="0.25">
      <c r="A10221" s="69"/>
    </row>
    <row r="10222" spans="1:1" s="68" customFormat="1" x14ac:dyDescent="0.25">
      <c r="A10222" s="69"/>
    </row>
    <row r="10223" spans="1:1" s="68" customFormat="1" x14ac:dyDescent="0.25">
      <c r="A10223" s="69"/>
    </row>
    <row r="10224" spans="1:1" s="68" customFormat="1" x14ac:dyDescent="0.25">
      <c r="A10224" s="69"/>
    </row>
    <row r="10225" spans="1:1" s="68" customFormat="1" x14ac:dyDescent="0.25">
      <c r="A10225" s="69"/>
    </row>
    <row r="10226" spans="1:1" s="68" customFormat="1" x14ac:dyDescent="0.25">
      <c r="A10226" s="69"/>
    </row>
    <row r="10227" spans="1:1" s="68" customFormat="1" x14ac:dyDescent="0.25">
      <c r="A10227" s="69"/>
    </row>
    <row r="10228" spans="1:1" s="68" customFormat="1" x14ac:dyDescent="0.25">
      <c r="A10228" s="69"/>
    </row>
    <row r="10229" spans="1:1" s="68" customFormat="1" x14ac:dyDescent="0.25">
      <c r="A10229" s="69"/>
    </row>
    <row r="10230" spans="1:1" s="68" customFormat="1" x14ac:dyDescent="0.25">
      <c r="A10230" s="69"/>
    </row>
    <row r="10231" spans="1:1" s="68" customFormat="1" x14ac:dyDescent="0.25">
      <c r="A10231" s="69"/>
    </row>
    <row r="10232" spans="1:1" s="68" customFormat="1" x14ac:dyDescent="0.25">
      <c r="A10232" s="69"/>
    </row>
    <row r="10233" spans="1:1" s="68" customFormat="1" x14ac:dyDescent="0.25">
      <c r="A10233" s="69"/>
    </row>
    <row r="10234" spans="1:1" s="68" customFormat="1" x14ac:dyDescent="0.25">
      <c r="A10234" s="69"/>
    </row>
    <row r="10235" spans="1:1" s="68" customFormat="1" x14ac:dyDescent="0.25">
      <c r="A10235" s="69"/>
    </row>
    <row r="10236" spans="1:1" s="68" customFormat="1" x14ac:dyDescent="0.25">
      <c r="A10236" s="69"/>
    </row>
    <row r="10237" spans="1:1" s="68" customFormat="1" x14ac:dyDescent="0.25">
      <c r="A10237" s="69"/>
    </row>
    <row r="10238" spans="1:1" s="68" customFormat="1" x14ac:dyDescent="0.25">
      <c r="A10238" s="69"/>
    </row>
    <row r="10239" spans="1:1" s="68" customFormat="1" x14ac:dyDescent="0.25">
      <c r="A10239" s="69"/>
    </row>
    <row r="10240" spans="1:1" s="68" customFormat="1" x14ac:dyDescent="0.25">
      <c r="A10240" s="69"/>
    </row>
    <row r="10241" spans="1:1" s="68" customFormat="1" x14ac:dyDescent="0.25">
      <c r="A10241" s="69"/>
    </row>
    <row r="10242" spans="1:1" s="68" customFormat="1" x14ac:dyDescent="0.25">
      <c r="A10242" s="69"/>
    </row>
    <row r="10243" spans="1:1" s="68" customFormat="1" x14ac:dyDescent="0.25">
      <c r="A10243" s="69"/>
    </row>
    <row r="10244" spans="1:1" s="68" customFormat="1" x14ac:dyDescent="0.25">
      <c r="A10244" s="69"/>
    </row>
    <row r="10245" spans="1:1" s="68" customFormat="1" x14ac:dyDescent="0.25">
      <c r="A10245" s="69"/>
    </row>
    <row r="10246" spans="1:1" s="68" customFormat="1" x14ac:dyDescent="0.25">
      <c r="A10246" s="69"/>
    </row>
    <row r="10247" spans="1:1" s="68" customFormat="1" x14ac:dyDescent="0.25">
      <c r="A10247" s="69"/>
    </row>
    <row r="10248" spans="1:1" s="68" customFormat="1" x14ac:dyDescent="0.25">
      <c r="A10248" s="69"/>
    </row>
    <row r="10249" spans="1:1" s="68" customFormat="1" x14ac:dyDescent="0.25">
      <c r="A10249" s="69"/>
    </row>
    <row r="10250" spans="1:1" s="68" customFormat="1" x14ac:dyDescent="0.25">
      <c r="A10250" s="69"/>
    </row>
    <row r="10251" spans="1:1" s="68" customFormat="1" x14ac:dyDescent="0.25">
      <c r="A10251" s="69"/>
    </row>
    <row r="10252" spans="1:1" s="68" customFormat="1" x14ac:dyDescent="0.25">
      <c r="A10252" s="69"/>
    </row>
    <row r="10253" spans="1:1" s="68" customFormat="1" x14ac:dyDescent="0.25">
      <c r="A10253" s="69"/>
    </row>
    <row r="10254" spans="1:1" s="68" customFormat="1" x14ac:dyDescent="0.25">
      <c r="A10254" s="69"/>
    </row>
    <row r="10255" spans="1:1" s="68" customFormat="1" x14ac:dyDescent="0.25">
      <c r="A10255" s="69"/>
    </row>
    <row r="10256" spans="1:1" s="68" customFormat="1" x14ac:dyDescent="0.25">
      <c r="A10256" s="69"/>
    </row>
    <row r="10257" spans="1:1" s="68" customFormat="1" x14ac:dyDescent="0.25">
      <c r="A10257" s="69"/>
    </row>
    <row r="10258" spans="1:1" s="68" customFormat="1" x14ac:dyDescent="0.25">
      <c r="A10258" s="69"/>
    </row>
    <row r="10259" spans="1:1" s="68" customFormat="1" x14ac:dyDescent="0.25">
      <c r="A10259" s="69"/>
    </row>
    <row r="10260" spans="1:1" s="68" customFormat="1" x14ac:dyDescent="0.25">
      <c r="A10260" s="69"/>
    </row>
    <row r="10261" spans="1:1" s="68" customFormat="1" x14ac:dyDescent="0.25">
      <c r="A10261" s="69"/>
    </row>
    <row r="10262" spans="1:1" s="68" customFormat="1" x14ac:dyDescent="0.25">
      <c r="A10262" s="69"/>
    </row>
    <row r="10263" spans="1:1" s="68" customFormat="1" x14ac:dyDescent="0.25">
      <c r="A10263" s="69"/>
    </row>
    <row r="10264" spans="1:1" s="68" customFormat="1" x14ac:dyDescent="0.25">
      <c r="A10264" s="69"/>
    </row>
    <row r="10265" spans="1:1" s="68" customFormat="1" x14ac:dyDescent="0.25">
      <c r="A10265" s="69"/>
    </row>
    <row r="10266" spans="1:1" s="68" customFormat="1" x14ac:dyDescent="0.25">
      <c r="A10266" s="69"/>
    </row>
    <row r="10267" spans="1:1" s="68" customFormat="1" x14ac:dyDescent="0.25">
      <c r="A10267" s="69"/>
    </row>
    <row r="10268" spans="1:1" s="68" customFormat="1" x14ac:dyDescent="0.25">
      <c r="A10268" s="69"/>
    </row>
    <row r="10269" spans="1:1" s="68" customFormat="1" x14ac:dyDescent="0.25">
      <c r="A10269" s="69"/>
    </row>
    <row r="10270" spans="1:1" s="68" customFormat="1" x14ac:dyDescent="0.25">
      <c r="A10270" s="69"/>
    </row>
    <row r="10271" spans="1:1" s="68" customFormat="1" x14ac:dyDescent="0.25">
      <c r="A10271" s="69"/>
    </row>
    <row r="10272" spans="1:1" s="68" customFormat="1" x14ac:dyDescent="0.25">
      <c r="A10272" s="69"/>
    </row>
    <row r="10273" spans="1:1" s="68" customFormat="1" x14ac:dyDescent="0.25">
      <c r="A10273" s="69"/>
    </row>
    <row r="10274" spans="1:1" s="68" customFormat="1" x14ac:dyDescent="0.25">
      <c r="A10274" s="69"/>
    </row>
    <row r="10275" spans="1:1" s="68" customFormat="1" x14ac:dyDescent="0.25">
      <c r="A10275" s="69"/>
    </row>
    <row r="10276" spans="1:1" s="68" customFormat="1" x14ac:dyDescent="0.25">
      <c r="A10276" s="69"/>
    </row>
    <row r="10277" spans="1:1" s="68" customFormat="1" x14ac:dyDescent="0.25">
      <c r="A10277" s="69"/>
    </row>
    <row r="10278" spans="1:1" s="68" customFormat="1" x14ac:dyDescent="0.25">
      <c r="A10278" s="69"/>
    </row>
    <row r="10279" spans="1:1" s="68" customFormat="1" x14ac:dyDescent="0.25">
      <c r="A10279" s="69"/>
    </row>
    <row r="10280" spans="1:1" s="68" customFormat="1" x14ac:dyDescent="0.25">
      <c r="A10280" s="69"/>
    </row>
    <row r="10281" spans="1:1" s="68" customFormat="1" x14ac:dyDescent="0.25">
      <c r="A10281" s="69"/>
    </row>
    <row r="10282" spans="1:1" s="68" customFormat="1" x14ac:dyDescent="0.25">
      <c r="A10282" s="69"/>
    </row>
    <row r="10283" spans="1:1" s="68" customFormat="1" x14ac:dyDescent="0.25">
      <c r="A10283" s="69"/>
    </row>
    <row r="10284" spans="1:1" s="68" customFormat="1" x14ac:dyDescent="0.25">
      <c r="A10284" s="69"/>
    </row>
    <row r="10285" spans="1:1" s="68" customFormat="1" x14ac:dyDescent="0.25">
      <c r="A10285" s="69"/>
    </row>
    <row r="10286" spans="1:1" s="68" customFormat="1" x14ac:dyDescent="0.25">
      <c r="A10286" s="69"/>
    </row>
    <row r="10287" spans="1:1" s="68" customFormat="1" x14ac:dyDescent="0.25">
      <c r="A10287" s="69"/>
    </row>
    <row r="10288" spans="1:1" s="68" customFormat="1" x14ac:dyDescent="0.25">
      <c r="A10288" s="69"/>
    </row>
    <row r="10289" spans="1:1" s="68" customFormat="1" x14ac:dyDescent="0.25">
      <c r="A10289" s="69"/>
    </row>
    <row r="10290" spans="1:1" s="68" customFormat="1" x14ac:dyDescent="0.25">
      <c r="A10290" s="69"/>
    </row>
    <row r="10291" spans="1:1" s="68" customFormat="1" x14ac:dyDescent="0.25">
      <c r="A10291" s="69"/>
    </row>
    <row r="10292" spans="1:1" s="68" customFormat="1" x14ac:dyDescent="0.25">
      <c r="A10292" s="69"/>
    </row>
    <row r="10293" spans="1:1" s="68" customFormat="1" x14ac:dyDescent="0.25">
      <c r="A10293" s="69"/>
    </row>
    <row r="10294" spans="1:1" s="68" customFormat="1" x14ac:dyDescent="0.25">
      <c r="A10294" s="69"/>
    </row>
    <row r="10295" spans="1:1" s="68" customFormat="1" x14ac:dyDescent="0.25">
      <c r="A10295" s="69"/>
    </row>
    <row r="10296" spans="1:1" s="68" customFormat="1" x14ac:dyDescent="0.25">
      <c r="A10296" s="69"/>
    </row>
    <row r="10297" spans="1:1" s="68" customFormat="1" x14ac:dyDescent="0.25">
      <c r="A10297" s="69"/>
    </row>
    <row r="10298" spans="1:1" s="68" customFormat="1" x14ac:dyDescent="0.25">
      <c r="A10298" s="69"/>
    </row>
    <row r="10299" spans="1:1" s="68" customFormat="1" x14ac:dyDescent="0.25">
      <c r="A10299" s="69"/>
    </row>
    <row r="10300" spans="1:1" s="68" customFormat="1" x14ac:dyDescent="0.25">
      <c r="A10300" s="69"/>
    </row>
    <row r="10301" spans="1:1" s="68" customFormat="1" x14ac:dyDescent="0.25">
      <c r="A10301" s="69"/>
    </row>
    <row r="10302" spans="1:1" s="68" customFormat="1" x14ac:dyDescent="0.25">
      <c r="A10302" s="69"/>
    </row>
    <row r="10303" spans="1:1" s="68" customFormat="1" x14ac:dyDescent="0.25">
      <c r="A10303" s="69"/>
    </row>
    <row r="10304" spans="1:1" s="68" customFormat="1" x14ac:dyDescent="0.25">
      <c r="A10304" s="69"/>
    </row>
    <row r="10305" spans="1:1" s="68" customFormat="1" x14ac:dyDescent="0.25">
      <c r="A10305" s="69"/>
    </row>
    <row r="10306" spans="1:1" s="68" customFormat="1" x14ac:dyDescent="0.25">
      <c r="A10306" s="69"/>
    </row>
    <row r="10307" spans="1:1" s="68" customFormat="1" x14ac:dyDescent="0.25">
      <c r="A10307" s="69"/>
    </row>
    <row r="10308" spans="1:1" s="68" customFormat="1" x14ac:dyDescent="0.25">
      <c r="A10308" s="69"/>
    </row>
    <row r="10309" spans="1:1" s="68" customFormat="1" x14ac:dyDescent="0.25">
      <c r="A10309" s="69"/>
    </row>
    <row r="10310" spans="1:1" s="68" customFormat="1" x14ac:dyDescent="0.25">
      <c r="A10310" s="69"/>
    </row>
    <row r="10311" spans="1:1" s="68" customFormat="1" x14ac:dyDescent="0.25">
      <c r="A10311" s="69"/>
    </row>
    <row r="10312" spans="1:1" s="68" customFormat="1" x14ac:dyDescent="0.25">
      <c r="A10312" s="69"/>
    </row>
    <row r="10313" spans="1:1" s="68" customFormat="1" x14ac:dyDescent="0.25">
      <c r="A10313" s="69"/>
    </row>
    <row r="10314" spans="1:1" s="68" customFormat="1" x14ac:dyDescent="0.25">
      <c r="A10314" s="69"/>
    </row>
    <row r="10315" spans="1:1" s="68" customFormat="1" x14ac:dyDescent="0.25">
      <c r="A10315" s="69"/>
    </row>
    <row r="10316" spans="1:1" s="68" customFormat="1" x14ac:dyDescent="0.25">
      <c r="A10316" s="69"/>
    </row>
    <row r="10317" spans="1:1" s="68" customFormat="1" x14ac:dyDescent="0.25">
      <c r="A10317" s="69"/>
    </row>
    <row r="10318" spans="1:1" s="68" customFormat="1" x14ac:dyDescent="0.25">
      <c r="A10318" s="69"/>
    </row>
    <row r="10319" spans="1:1" s="68" customFormat="1" x14ac:dyDescent="0.25">
      <c r="A10319" s="69"/>
    </row>
    <row r="10320" spans="1:1" s="68" customFormat="1" x14ac:dyDescent="0.25">
      <c r="A10320" s="69"/>
    </row>
    <row r="10321" spans="1:1" s="68" customFormat="1" x14ac:dyDescent="0.25">
      <c r="A10321" s="69"/>
    </row>
    <row r="10322" spans="1:1" s="68" customFormat="1" x14ac:dyDescent="0.25">
      <c r="A10322" s="69"/>
    </row>
    <row r="10323" spans="1:1" s="68" customFormat="1" x14ac:dyDescent="0.25">
      <c r="A10323" s="69"/>
    </row>
    <row r="10324" spans="1:1" s="68" customFormat="1" x14ac:dyDescent="0.25">
      <c r="A10324" s="69"/>
    </row>
    <row r="10325" spans="1:1" s="68" customFormat="1" x14ac:dyDescent="0.25">
      <c r="A10325" s="69"/>
    </row>
    <row r="10326" spans="1:1" s="68" customFormat="1" x14ac:dyDescent="0.25">
      <c r="A10326" s="69"/>
    </row>
    <row r="10327" spans="1:1" s="68" customFormat="1" x14ac:dyDescent="0.25">
      <c r="A10327" s="69"/>
    </row>
    <row r="10328" spans="1:1" s="68" customFormat="1" x14ac:dyDescent="0.25">
      <c r="A10328" s="69"/>
    </row>
    <row r="10329" spans="1:1" s="68" customFormat="1" x14ac:dyDescent="0.25">
      <c r="A10329" s="69"/>
    </row>
    <row r="10330" spans="1:1" s="68" customFormat="1" x14ac:dyDescent="0.25">
      <c r="A10330" s="69"/>
    </row>
    <row r="10331" spans="1:1" s="68" customFormat="1" x14ac:dyDescent="0.25">
      <c r="A10331" s="69"/>
    </row>
    <row r="10332" spans="1:1" s="68" customFormat="1" x14ac:dyDescent="0.25">
      <c r="A10332" s="69"/>
    </row>
    <row r="10333" spans="1:1" s="68" customFormat="1" x14ac:dyDescent="0.25">
      <c r="A10333" s="69"/>
    </row>
    <row r="10334" spans="1:1" s="68" customFormat="1" x14ac:dyDescent="0.25">
      <c r="A10334" s="69"/>
    </row>
    <row r="10335" spans="1:1" s="68" customFormat="1" x14ac:dyDescent="0.25">
      <c r="A10335" s="69"/>
    </row>
    <row r="10336" spans="1:1" s="68" customFormat="1" x14ac:dyDescent="0.25">
      <c r="A10336" s="69"/>
    </row>
    <row r="10337" spans="1:1" s="68" customFormat="1" x14ac:dyDescent="0.25">
      <c r="A10337" s="69"/>
    </row>
    <row r="10338" spans="1:1" s="68" customFormat="1" x14ac:dyDescent="0.25">
      <c r="A10338" s="69"/>
    </row>
    <row r="10339" spans="1:1" s="68" customFormat="1" x14ac:dyDescent="0.25">
      <c r="A10339" s="69"/>
    </row>
    <row r="10340" spans="1:1" s="68" customFormat="1" x14ac:dyDescent="0.25">
      <c r="A10340" s="69"/>
    </row>
    <row r="10341" spans="1:1" s="68" customFormat="1" x14ac:dyDescent="0.25">
      <c r="A10341" s="69"/>
    </row>
    <row r="10342" spans="1:1" s="68" customFormat="1" x14ac:dyDescent="0.25">
      <c r="A10342" s="69"/>
    </row>
    <row r="10343" spans="1:1" s="68" customFormat="1" x14ac:dyDescent="0.25">
      <c r="A10343" s="69"/>
    </row>
    <row r="10344" spans="1:1" s="68" customFormat="1" x14ac:dyDescent="0.25">
      <c r="A10344" s="69"/>
    </row>
    <row r="10345" spans="1:1" s="68" customFormat="1" x14ac:dyDescent="0.25">
      <c r="A10345" s="69"/>
    </row>
    <row r="10346" spans="1:1" s="68" customFormat="1" x14ac:dyDescent="0.25">
      <c r="A10346" s="69"/>
    </row>
    <row r="10347" spans="1:1" s="68" customFormat="1" x14ac:dyDescent="0.25">
      <c r="A10347" s="69"/>
    </row>
    <row r="10348" spans="1:1" s="68" customFormat="1" x14ac:dyDescent="0.25">
      <c r="A10348" s="69"/>
    </row>
    <row r="10349" spans="1:1" s="68" customFormat="1" x14ac:dyDescent="0.25">
      <c r="A10349" s="69"/>
    </row>
    <row r="10350" spans="1:1" s="68" customFormat="1" x14ac:dyDescent="0.25">
      <c r="A10350" s="69"/>
    </row>
    <row r="10351" spans="1:1" s="68" customFormat="1" x14ac:dyDescent="0.25">
      <c r="A10351" s="69"/>
    </row>
    <row r="10352" spans="1:1" s="68" customFormat="1" x14ac:dyDescent="0.25">
      <c r="A10352" s="69"/>
    </row>
    <row r="10353" spans="1:1" s="68" customFormat="1" x14ac:dyDescent="0.25">
      <c r="A10353" s="69"/>
    </row>
    <row r="10354" spans="1:1" s="68" customFormat="1" x14ac:dyDescent="0.25">
      <c r="A10354" s="69"/>
    </row>
    <row r="10355" spans="1:1" s="68" customFormat="1" x14ac:dyDescent="0.25">
      <c r="A10355" s="69"/>
    </row>
    <row r="10356" spans="1:1" s="68" customFormat="1" x14ac:dyDescent="0.25">
      <c r="A10356" s="69"/>
    </row>
    <row r="10357" spans="1:1" s="68" customFormat="1" x14ac:dyDescent="0.25">
      <c r="A10357" s="69"/>
    </row>
    <row r="10358" spans="1:1" s="68" customFormat="1" x14ac:dyDescent="0.25">
      <c r="A10358" s="69"/>
    </row>
    <row r="10359" spans="1:1" s="68" customFormat="1" x14ac:dyDescent="0.25">
      <c r="A10359" s="69"/>
    </row>
    <row r="10360" spans="1:1" s="68" customFormat="1" x14ac:dyDescent="0.25">
      <c r="A10360" s="69"/>
    </row>
    <row r="10361" spans="1:1" s="68" customFormat="1" x14ac:dyDescent="0.25">
      <c r="A10361" s="69"/>
    </row>
    <row r="10362" spans="1:1" s="68" customFormat="1" x14ac:dyDescent="0.25">
      <c r="A10362" s="69"/>
    </row>
    <row r="10363" spans="1:1" s="68" customFormat="1" x14ac:dyDescent="0.25">
      <c r="A10363" s="69"/>
    </row>
    <row r="10364" spans="1:1" s="68" customFormat="1" x14ac:dyDescent="0.25">
      <c r="A10364" s="69"/>
    </row>
    <row r="10365" spans="1:1" s="68" customFormat="1" x14ac:dyDescent="0.25">
      <c r="A10365" s="69"/>
    </row>
    <row r="10366" spans="1:1" s="68" customFormat="1" x14ac:dyDescent="0.25">
      <c r="A10366" s="69"/>
    </row>
    <row r="10367" spans="1:1" s="68" customFormat="1" x14ac:dyDescent="0.25">
      <c r="A10367" s="69"/>
    </row>
    <row r="10368" spans="1:1" s="68" customFormat="1" x14ac:dyDescent="0.25">
      <c r="A10368" s="69"/>
    </row>
    <row r="10369" spans="1:1" s="68" customFormat="1" x14ac:dyDescent="0.25">
      <c r="A10369" s="69"/>
    </row>
    <row r="10370" spans="1:1" s="68" customFormat="1" x14ac:dyDescent="0.25">
      <c r="A10370" s="69"/>
    </row>
    <row r="10371" spans="1:1" s="68" customFormat="1" x14ac:dyDescent="0.25">
      <c r="A10371" s="69"/>
    </row>
    <row r="10372" spans="1:1" s="68" customFormat="1" x14ac:dyDescent="0.25">
      <c r="A10372" s="69"/>
    </row>
    <row r="10373" spans="1:1" s="68" customFormat="1" x14ac:dyDescent="0.25">
      <c r="A10373" s="69"/>
    </row>
    <row r="10374" spans="1:1" s="68" customFormat="1" x14ac:dyDescent="0.25">
      <c r="A10374" s="69"/>
    </row>
    <row r="10375" spans="1:1" s="68" customFormat="1" x14ac:dyDescent="0.25">
      <c r="A10375" s="69"/>
    </row>
    <row r="10376" spans="1:1" s="68" customFormat="1" x14ac:dyDescent="0.25">
      <c r="A10376" s="69"/>
    </row>
    <row r="10377" spans="1:1" s="68" customFormat="1" x14ac:dyDescent="0.25">
      <c r="A10377" s="69"/>
    </row>
    <row r="10378" spans="1:1" s="68" customFormat="1" x14ac:dyDescent="0.25">
      <c r="A10378" s="69"/>
    </row>
    <row r="10379" spans="1:1" s="68" customFormat="1" x14ac:dyDescent="0.25">
      <c r="A10379" s="69"/>
    </row>
    <row r="10380" spans="1:1" s="68" customFormat="1" x14ac:dyDescent="0.25">
      <c r="A10380" s="69"/>
    </row>
    <row r="10381" spans="1:1" s="68" customFormat="1" x14ac:dyDescent="0.25">
      <c r="A10381" s="69"/>
    </row>
    <row r="10382" spans="1:1" s="68" customFormat="1" x14ac:dyDescent="0.25">
      <c r="A10382" s="69"/>
    </row>
    <row r="10383" spans="1:1" s="68" customFormat="1" x14ac:dyDescent="0.25">
      <c r="A10383" s="69"/>
    </row>
    <row r="10384" spans="1:1" s="68" customFormat="1" x14ac:dyDescent="0.25">
      <c r="A10384" s="69"/>
    </row>
    <row r="10385" spans="1:1" s="68" customFormat="1" x14ac:dyDescent="0.25">
      <c r="A10385" s="69"/>
    </row>
    <row r="10386" spans="1:1" s="68" customFormat="1" x14ac:dyDescent="0.25">
      <c r="A10386" s="69"/>
    </row>
    <row r="10387" spans="1:1" s="68" customFormat="1" x14ac:dyDescent="0.25">
      <c r="A10387" s="69"/>
    </row>
    <row r="10388" spans="1:1" s="68" customFormat="1" x14ac:dyDescent="0.25">
      <c r="A10388" s="69"/>
    </row>
    <row r="10389" spans="1:1" s="68" customFormat="1" x14ac:dyDescent="0.25">
      <c r="A10389" s="69"/>
    </row>
    <row r="10390" spans="1:1" s="68" customFormat="1" x14ac:dyDescent="0.25">
      <c r="A10390" s="69"/>
    </row>
    <row r="10391" spans="1:1" s="68" customFormat="1" x14ac:dyDescent="0.25">
      <c r="A10391" s="69"/>
    </row>
    <row r="10392" spans="1:1" s="68" customFormat="1" x14ac:dyDescent="0.25">
      <c r="A10392" s="69"/>
    </row>
    <row r="10393" spans="1:1" s="68" customFormat="1" x14ac:dyDescent="0.25">
      <c r="A10393" s="69"/>
    </row>
    <row r="10394" spans="1:1" s="68" customFormat="1" x14ac:dyDescent="0.25">
      <c r="A10394" s="69"/>
    </row>
    <row r="10395" spans="1:1" s="68" customFormat="1" x14ac:dyDescent="0.25">
      <c r="A10395" s="69"/>
    </row>
    <row r="10396" spans="1:1" s="68" customFormat="1" x14ac:dyDescent="0.25">
      <c r="A10396" s="69"/>
    </row>
    <row r="10397" spans="1:1" s="68" customFormat="1" x14ac:dyDescent="0.25">
      <c r="A10397" s="69"/>
    </row>
    <row r="10398" spans="1:1" s="68" customFormat="1" x14ac:dyDescent="0.25">
      <c r="A10398" s="69"/>
    </row>
    <row r="10399" spans="1:1" s="68" customFormat="1" x14ac:dyDescent="0.25">
      <c r="A10399" s="69"/>
    </row>
    <row r="10400" spans="1:1" s="68" customFormat="1" x14ac:dyDescent="0.25">
      <c r="A10400" s="69"/>
    </row>
    <row r="10401" spans="1:1" s="68" customFormat="1" x14ac:dyDescent="0.25">
      <c r="A10401" s="69"/>
    </row>
    <row r="10402" spans="1:1" s="68" customFormat="1" x14ac:dyDescent="0.25">
      <c r="A10402" s="69"/>
    </row>
    <row r="10403" spans="1:1" s="68" customFormat="1" x14ac:dyDescent="0.25">
      <c r="A10403" s="69"/>
    </row>
    <row r="10404" spans="1:1" s="68" customFormat="1" x14ac:dyDescent="0.25">
      <c r="A10404" s="69"/>
    </row>
    <row r="10405" spans="1:1" s="68" customFormat="1" x14ac:dyDescent="0.25">
      <c r="A10405" s="69"/>
    </row>
    <row r="10406" spans="1:1" s="68" customFormat="1" x14ac:dyDescent="0.25">
      <c r="A10406" s="69"/>
    </row>
    <row r="10407" spans="1:1" s="68" customFormat="1" x14ac:dyDescent="0.25">
      <c r="A10407" s="69"/>
    </row>
    <row r="10408" spans="1:1" s="68" customFormat="1" x14ac:dyDescent="0.25">
      <c r="A10408" s="69"/>
    </row>
    <row r="10409" spans="1:1" s="68" customFormat="1" x14ac:dyDescent="0.25">
      <c r="A10409" s="69"/>
    </row>
    <row r="10410" spans="1:1" s="68" customFormat="1" x14ac:dyDescent="0.25">
      <c r="A10410" s="69"/>
    </row>
    <row r="10411" spans="1:1" s="68" customFormat="1" x14ac:dyDescent="0.25">
      <c r="A10411" s="69"/>
    </row>
    <row r="10412" spans="1:1" s="68" customFormat="1" x14ac:dyDescent="0.25">
      <c r="A10412" s="69"/>
    </row>
    <row r="10413" spans="1:1" s="68" customFormat="1" x14ac:dyDescent="0.25">
      <c r="A10413" s="69"/>
    </row>
    <row r="10414" spans="1:1" s="68" customFormat="1" x14ac:dyDescent="0.25">
      <c r="A10414" s="69"/>
    </row>
    <row r="10415" spans="1:1" s="68" customFormat="1" x14ac:dyDescent="0.25">
      <c r="A10415" s="69"/>
    </row>
    <row r="10416" spans="1:1" s="68" customFormat="1" x14ac:dyDescent="0.25">
      <c r="A10416" s="69"/>
    </row>
    <row r="10417" spans="1:1" s="68" customFormat="1" x14ac:dyDescent="0.25">
      <c r="A10417" s="69"/>
    </row>
    <row r="10418" spans="1:1" s="68" customFormat="1" x14ac:dyDescent="0.25">
      <c r="A10418" s="69"/>
    </row>
    <row r="10419" spans="1:1" s="68" customFormat="1" x14ac:dyDescent="0.25">
      <c r="A10419" s="69"/>
    </row>
    <row r="10420" spans="1:1" s="68" customFormat="1" x14ac:dyDescent="0.25">
      <c r="A10420" s="69"/>
    </row>
    <row r="10421" spans="1:1" s="68" customFormat="1" x14ac:dyDescent="0.25">
      <c r="A10421" s="69"/>
    </row>
    <row r="10422" spans="1:1" s="68" customFormat="1" x14ac:dyDescent="0.25">
      <c r="A10422" s="69"/>
    </row>
    <row r="10423" spans="1:1" s="68" customFormat="1" x14ac:dyDescent="0.25">
      <c r="A10423" s="69"/>
    </row>
    <row r="10424" spans="1:1" s="68" customFormat="1" x14ac:dyDescent="0.25">
      <c r="A10424" s="69"/>
    </row>
    <row r="10425" spans="1:1" s="68" customFormat="1" x14ac:dyDescent="0.25">
      <c r="A10425" s="69"/>
    </row>
    <row r="10426" spans="1:1" s="68" customFormat="1" x14ac:dyDescent="0.25">
      <c r="A10426" s="69"/>
    </row>
    <row r="10427" spans="1:1" s="68" customFormat="1" x14ac:dyDescent="0.25">
      <c r="A10427" s="69"/>
    </row>
    <row r="10428" spans="1:1" s="68" customFormat="1" x14ac:dyDescent="0.25">
      <c r="A10428" s="69"/>
    </row>
    <row r="10429" spans="1:1" s="68" customFormat="1" x14ac:dyDescent="0.25">
      <c r="A10429" s="69"/>
    </row>
    <row r="10430" spans="1:1" s="68" customFormat="1" x14ac:dyDescent="0.25">
      <c r="A10430" s="69"/>
    </row>
    <row r="10431" spans="1:1" s="68" customFormat="1" x14ac:dyDescent="0.25">
      <c r="A10431" s="69"/>
    </row>
    <row r="10432" spans="1:1" s="68" customFormat="1" x14ac:dyDescent="0.25">
      <c r="A10432" s="69"/>
    </row>
    <row r="10433" spans="1:1" s="68" customFormat="1" x14ac:dyDescent="0.25">
      <c r="A10433" s="69"/>
    </row>
    <row r="10434" spans="1:1" s="68" customFormat="1" x14ac:dyDescent="0.25">
      <c r="A10434" s="69"/>
    </row>
    <row r="10435" spans="1:1" s="68" customFormat="1" x14ac:dyDescent="0.25">
      <c r="A10435" s="69"/>
    </row>
    <row r="10436" spans="1:1" s="68" customFormat="1" x14ac:dyDescent="0.25">
      <c r="A10436" s="69"/>
    </row>
    <row r="10437" spans="1:1" s="68" customFormat="1" x14ac:dyDescent="0.25">
      <c r="A10437" s="69"/>
    </row>
    <row r="10438" spans="1:1" s="68" customFormat="1" x14ac:dyDescent="0.25">
      <c r="A10438" s="69"/>
    </row>
    <row r="10439" spans="1:1" s="68" customFormat="1" x14ac:dyDescent="0.25">
      <c r="A10439" s="69"/>
    </row>
    <row r="10440" spans="1:1" s="68" customFormat="1" x14ac:dyDescent="0.25">
      <c r="A10440" s="69"/>
    </row>
    <row r="10441" spans="1:1" s="68" customFormat="1" x14ac:dyDescent="0.25">
      <c r="A10441" s="69"/>
    </row>
    <row r="10442" spans="1:1" s="68" customFormat="1" x14ac:dyDescent="0.25">
      <c r="A10442" s="69"/>
    </row>
    <row r="10443" spans="1:1" s="68" customFormat="1" x14ac:dyDescent="0.25">
      <c r="A10443" s="69"/>
    </row>
    <row r="10444" spans="1:1" s="68" customFormat="1" x14ac:dyDescent="0.25">
      <c r="A10444" s="69"/>
    </row>
    <row r="10445" spans="1:1" s="68" customFormat="1" x14ac:dyDescent="0.25">
      <c r="A10445" s="69"/>
    </row>
    <row r="10446" spans="1:1" s="68" customFormat="1" x14ac:dyDescent="0.25">
      <c r="A10446" s="69"/>
    </row>
    <row r="10447" spans="1:1" s="68" customFormat="1" x14ac:dyDescent="0.25">
      <c r="A10447" s="69"/>
    </row>
    <row r="10448" spans="1:1" s="68" customFormat="1" x14ac:dyDescent="0.25">
      <c r="A10448" s="69"/>
    </row>
    <row r="10449" spans="1:1" s="68" customFormat="1" x14ac:dyDescent="0.25">
      <c r="A10449" s="69"/>
    </row>
    <row r="10450" spans="1:1" s="68" customFormat="1" x14ac:dyDescent="0.25">
      <c r="A10450" s="69"/>
    </row>
    <row r="10451" spans="1:1" s="68" customFormat="1" x14ac:dyDescent="0.25">
      <c r="A10451" s="69"/>
    </row>
    <row r="10452" spans="1:1" s="68" customFormat="1" x14ac:dyDescent="0.25">
      <c r="A10452" s="69"/>
    </row>
    <row r="10453" spans="1:1" s="68" customFormat="1" x14ac:dyDescent="0.25">
      <c r="A10453" s="69"/>
    </row>
    <row r="10454" spans="1:1" s="68" customFormat="1" x14ac:dyDescent="0.25">
      <c r="A10454" s="69"/>
    </row>
    <row r="10455" spans="1:1" s="68" customFormat="1" x14ac:dyDescent="0.25">
      <c r="A10455" s="69"/>
    </row>
    <row r="10456" spans="1:1" s="68" customFormat="1" x14ac:dyDescent="0.25">
      <c r="A10456" s="69"/>
    </row>
    <row r="10457" spans="1:1" s="68" customFormat="1" x14ac:dyDescent="0.25">
      <c r="A10457" s="69"/>
    </row>
    <row r="10458" spans="1:1" s="68" customFormat="1" x14ac:dyDescent="0.25">
      <c r="A10458" s="69"/>
    </row>
    <row r="10459" spans="1:1" s="68" customFormat="1" x14ac:dyDescent="0.25">
      <c r="A10459" s="69"/>
    </row>
    <row r="10460" spans="1:1" s="68" customFormat="1" x14ac:dyDescent="0.25">
      <c r="A10460" s="69"/>
    </row>
    <row r="10461" spans="1:1" s="68" customFormat="1" x14ac:dyDescent="0.25">
      <c r="A10461" s="69"/>
    </row>
    <row r="10462" spans="1:1" s="68" customFormat="1" x14ac:dyDescent="0.25">
      <c r="A10462" s="69"/>
    </row>
    <row r="10463" spans="1:1" s="68" customFormat="1" x14ac:dyDescent="0.25">
      <c r="A10463" s="69"/>
    </row>
    <row r="10464" spans="1:1" s="68" customFormat="1" x14ac:dyDescent="0.25">
      <c r="A10464" s="69"/>
    </row>
    <row r="10465" spans="1:1" s="68" customFormat="1" x14ac:dyDescent="0.25">
      <c r="A10465" s="69"/>
    </row>
    <row r="10466" spans="1:1" s="68" customFormat="1" x14ac:dyDescent="0.25">
      <c r="A10466" s="69"/>
    </row>
    <row r="10467" spans="1:1" s="68" customFormat="1" x14ac:dyDescent="0.25">
      <c r="A10467" s="69"/>
    </row>
    <row r="10468" spans="1:1" s="68" customFormat="1" x14ac:dyDescent="0.25">
      <c r="A10468" s="69"/>
    </row>
    <row r="10469" spans="1:1" s="68" customFormat="1" x14ac:dyDescent="0.25">
      <c r="A10469" s="69"/>
    </row>
    <row r="10470" spans="1:1" s="68" customFormat="1" x14ac:dyDescent="0.25">
      <c r="A10470" s="69"/>
    </row>
    <row r="10471" spans="1:1" s="68" customFormat="1" x14ac:dyDescent="0.25">
      <c r="A10471" s="69"/>
    </row>
    <row r="10472" spans="1:1" s="68" customFormat="1" x14ac:dyDescent="0.25">
      <c r="A10472" s="69"/>
    </row>
    <row r="10473" spans="1:1" s="68" customFormat="1" x14ac:dyDescent="0.25">
      <c r="A10473" s="69"/>
    </row>
    <row r="10474" spans="1:1" s="68" customFormat="1" x14ac:dyDescent="0.25">
      <c r="A10474" s="69"/>
    </row>
    <row r="10475" spans="1:1" s="68" customFormat="1" x14ac:dyDescent="0.25">
      <c r="A10475" s="69"/>
    </row>
    <row r="10476" spans="1:1" s="68" customFormat="1" x14ac:dyDescent="0.25">
      <c r="A10476" s="69"/>
    </row>
    <row r="10477" spans="1:1" s="68" customFormat="1" x14ac:dyDescent="0.25">
      <c r="A10477" s="69"/>
    </row>
    <row r="10478" spans="1:1" s="68" customFormat="1" x14ac:dyDescent="0.25">
      <c r="A10478" s="69"/>
    </row>
    <row r="10479" spans="1:1" s="68" customFormat="1" x14ac:dyDescent="0.25">
      <c r="A10479" s="69"/>
    </row>
    <row r="10480" spans="1:1" s="68" customFormat="1" x14ac:dyDescent="0.25">
      <c r="A10480" s="69"/>
    </row>
    <row r="10481" spans="1:1" s="68" customFormat="1" x14ac:dyDescent="0.25">
      <c r="A10481" s="69"/>
    </row>
    <row r="10482" spans="1:1" s="68" customFormat="1" x14ac:dyDescent="0.25">
      <c r="A10482" s="69"/>
    </row>
    <row r="10483" spans="1:1" s="68" customFormat="1" x14ac:dyDescent="0.25">
      <c r="A10483" s="69"/>
    </row>
    <row r="10484" spans="1:1" s="68" customFormat="1" x14ac:dyDescent="0.25">
      <c r="A10484" s="69"/>
    </row>
    <row r="10485" spans="1:1" s="68" customFormat="1" x14ac:dyDescent="0.25">
      <c r="A10485" s="69"/>
    </row>
    <row r="10486" spans="1:1" s="68" customFormat="1" x14ac:dyDescent="0.25">
      <c r="A10486" s="69"/>
    </row>
    <row r="10487" spans="1:1" s="68" customFormat="1" x14ac:dyDescent="0.25">
      <c r="A10487" s="69"/>
    </row>
    <row r="10488" spans="1:1" s="68" customFormat="1" x14ac:dyDescent="0.25">
      <c r="A10488" s="69"/>
    </row>
    <row r="10489" spans="1:1" s="68" customFormat="1" x14ac:dyDescent="0.25">
      <c r="A10489" s="69"/>
    </row>
    <row r="10490" spans="1:1" s="68" customFormat="1" x14ac:dyDescent="0.25">
      <c r="A10490" s="69"/>
    </row>
    <row r="10491" spans="1:1" s="68" customFormat="1" x14ac:dyDescent="0.25">
      <c r="A10491" s="69"/>
    </row>
    <row r="10492" spans="1:1" s="68" customFormat="1" x14ac:dyDescent="0.25">
      <c r="A10492" s="69"/>
    </row>
    <row r="10493" spans="1:1" s="68" customFormat="1" x14ac:dyDescent="0.25">
      <c r="A10493" s="69"/>
    </row>
    <row r="10494" spans="1:1" s="68" customFormat="1" x14ac:dyDescent="0.25">
      <c r="A10494" s="69"/>
    </row>
    <row r="10495" spans="1:1" s="68" customFormat="1" x14ac:dyDescent="0.25">
      <c r="A10495" s="69"/>
    </row>
    <row r="10496" spans="1:1" s="68" customFormat="1" x14ac:dyDescent="0.25">
      <c r="A10496" s="69"/>
    </row>
    <row r="10497" spans="1:1" s="68" customFormat="1" x14ac:dyDescent="0.25">
      <c r="A10497" s="69"/>
    </row>
    <row r="10498" spans="1:1" s="68" customFormat="1" x14ac:dyDescent="0.25">
      <c r="A10498" s="69"/>
    </row>
    <row r="10499" spans="1:1" s="68" customFormat="1" x14ac:dyDescent="0.25">
      <c r="A10499" s="69"/>
    </row>
    <row r="10500" spans="1:1" s="68" customFormat="1" x14ac:dyDescent="0.25">
      <c r="A10500" s="69"/>
    </row>
    <row r="10501" spans="1:1" s="68" customFormat="1" x14ac:dyDescent="0.25">
      <c r="A10501" s="69"/>
    </row>
    <row r="10502" spans="1:1" s="68" customFormat="1" x14ac:dyDescent="0.25">
      <c r="A10502" s="69"/>
    </row>
    <row r="10503" spans="1:1" s="68" customFormat="1" x14ac:dyDescent="0.25">
      <c r="A10503" s="69"/>
    </row>
    <row r="10504" spans="1:1" s="68" customFormat="1" x14ac:dyDescent="0.25">
      <c r="A10504" s="69"/>
    </row>
    <row r="10505" spans="1:1" s="68" customFormat="1" x14ac:dyDescent="0.25">
      <c r="A10505" s="69"/>
    </row>
    <row r="10506" spans="1:1" s="68" customFormat="1" x14ac:dyDescent="0.25">
      <c r="A10506" s="69"/>
    </row>
    <row r="10507" spans="1:1" s="68" customFormat="1" x14ac:dyDescent="0.25">
      <c r="A10507" s="69"/>
    </row>
    <row r="10508" spans="1:1" s="68" customFormat="1" x14ac:dyDescent="0.25">
      <c r="A10508" s="69"/>
    </row>
    <row r="10509" spans="1:1" s="68" customFormat="1" x14ac:dyDescent="0.25">
      <c r="A10509" s="69"/>
    </row>
    <row r="10510" spans="1:1" s="68" customFormat="1" x14ac:dyDescent="0.25">
      <c r="A10510" s="69"/>
    </row>
    <row r="10511" spans="1:1" s="68" customFormat="1" x14ac:dyDescent="0.25">
      <c r="A10511" s="69"/>
    </row>
    <row r="10512" spans="1:1" s="68" customFormat="1" x14ac:dyDescent="0.25">
      <c r="A10512" s="69"/>
    </row>
    <row r="10513" spans="1:1" s="68" customFormat="1" x14ac:dyDescent="0.25">
      <c r="A10513" s="69"/>
    </row>
    <row r="10514" spans="1:1" s="68" customFormat="1" x14ac:dyDescent="0.25">
      <c r="A10514" s="69"/>
    </row>
    <row r="10515" spans="1:1" s="68" customFormat="1" x14ac:dyDescent="0.25">
      <c r="A10515" s="69"/>
    </row>
    <row r="10516" spans="1:1" s="68" customFormat="1" x14ac:dyDescent="0.25">
      <c r="A10516" s="69"/>
    </row>
    <row r="10517" spans="1:1" s="68" customFormat="1" x14ac:dyDescent="0.25">
      <c r="A10517" s="69"/>
    </row>
    <row r="10518" spans="1:1" s="68" customFormat="1" x14ac:dyDescent="0.25">
      <c r="A10518" s="69"/>
    </row>
    <row r="10519" spans="1:1" s="68" customFormat="1" x14ac:dyDescent="0.25">
      <c r="A10519" s="69"/>
    </row>
    <row r="10520" spans="1:1" s="68" customFormat="1" x14ac:dyDescent="0.25">
      <c r="A10520" s="69"/>
    </row>
    <row r="10521" spans="1:1" s="68" customFormat="1" x14ac:dyDescent="0.25">
      <c r="A10521" s="69"/>
    </row>
    <row r="10522" spans="1:1" s="68" customFormat="1" x14ac:dyDescent="0.25">
      <c r="A10522" s="69"/>
    </row>
    <row r="10523" spans="1:1" s="68" customFormat="1" x14ac:dyDescent="0.25">
      <c r="A10523" s="69"/>
    </row>
    <row r="10524" spans="1:1" s="68" customFormat="1" x14ac:dyDescent="0.25">
      <c r="A10524" s="69"/>
    </row>
    <row r="10525" spans="1:1" s="68" customFormat="1" x14ac:dyDescent="0.25">
      <c r="A10525" s="69"/>
    </row>
    <row r="10526" spans="1:1" s="68" customFormat="1" x14ac:dyDescent="0.25">
      <c r="A10526" s="69"/>
    </row>
    <row r="10527" spans="1:1" s="68" customFormat="1" x14ac:dyDescent="0.25">
      <c r="A10527" s="69"/>
    </row>
    <row r="10528" spans="1:1" s="68" customFormat="1" x14ac:dyDescent="0.25">
      <c r="A10528" s="69"/>
    </row>
    <row r="10529" spans="1:1" s="68" customFormat="1" x14ac:dyDescent="0.25">
      <c r="A10529" s="69"/>
    </row>
    <row r="10530" spans="1:1" s="68" customFormat="1" x14ac:dyDescent="0.25">
      <c r="A10530" s="69"/>
    </row>
    <row r="10531" spans="1:1" s="68" customFormat="1" x14ac:dyDescent="0.25">
      <c r="A10531" s="69"/>
    </row>
    <row r="10532" spans="1:1" s="68" customFormat="1" x14ac:dyDescent="0.25">
      <c r="A10532" s="69"/>
    </row>
    <row r="10533" spans="1:1" s="68" customFormat="1" x14ac:dyDescent="0.25">
      <c r="A10533" s="69"/>
    </row>
    <row r="10534" spans="1:1" s="68" customFormat="1" x14ac:dyDescent="0.25">
      <c r="A10534" s="69"/>
    </row>
    <row r="10535" spans="1:1" s="68" customFormat="1" x14ac:dyDescent="0.25">
      <c r="A10535" s="69"/>
    </row>
    <row r="10536" spans="1:1" s="68" customFormat="1" x14ac:dyDescent="0.25">
      <c r="A10536" s="69"/>
    </row>
    <row r="10537" spans="1:1" s="68" customFormat="1" x14ac:dyDescent="0.25">
      <c r="A10537" s="69"/>
    </row>
    <row r="10538" spans="1:1" s="68" customFormat="1" x14ac:dyDescent="0.25">
      <c r="A10538" s="69"/>
    </row>
    <row r="10539" spans="1:1" s="68" customFormat="1" x14ac:dyDescent="0.25">
      <c r="A10539" s="69"/>
    </row>
    <row r="10540" spans="1:1" s="68" customFormat="1" x14ac:dyDescent="0.25">
      <c r="A10540" s="69"/>
    </row>
    <row r="10541" spans="1:1" s="68" customFormat="1" x14ac:dyDescent="0.25">
      <c r="A10541" s="69"/>
    </row>
    <row r="10542" spans="1:1" s="68" customFormat="1" x14ac:dyDescent="0.25">
      <c r="A10542" s="69"/>
    </row>
    <row r="10543" spans="1:1" s="68" customFormat="1" x14ac:dyDescent="0.25">
      <c r="A10543" s="69"/>
    </row>
    <row r="10544" spans="1:1" s="68" customFormat="1" x14ac:dyDescent="0.25">
      <c r="A10544" s="69"/>
    </row>
    <row r="10545" spans="1:1" s="68" customFormat="1" x14ac:dyDescent="0.25">
      <c r="A10545" s="69"/>
    </row>
    <row r="10546" spans="1:1" s="68" customFormat="1" x14ac:dyDescent="0.25">
      <c r="A10546" s="69"/>
    </row>
    <row r="10547" spans="1:1" s="68" customFormat="1" x14ac:dyDescent="0.25">
      <c r="A10547" s="69"/>
    </row>
    <row r="10548" spans="1:1" s="68" customFormat="1" x14ac:dyDescent="0.25">
      <c r="A10548" s="69"/>
    </row>
    <row r="10549" spans="1:1" s="68" customFormat="1" x14ac:dyDescent="0.25">
      <c r="A10549" s="69"/>
    </row>
    <row r="10550" spans="1:1" s="68" customFormat="1" x14ac:dyDescent="0.25">
      <c r="A10550" s="69"/>
    </row>
    <row r="10551" spans="1:1" s="68" customFormat="1" x14ac:dyDescent="0.25">
      <c r="A10551" s="69"/>
    </row>
    <row r="10552" spans="1:1" s="68" customFormat="1" x14ac:dyDescent="0.25">
      <c r="A10552" s="69"/>
    </row>
    <row r="10553" spans="1:1" s="68" customFormat="1" x14ac:dyDescent="0.25">
      <c r="A10553" s="69"/>
    </row>
    <row r="10554" spans="1:1" s="68" customFormat="1" x14ac:dyDescent="0.25">
      <c r="A10554" s="69"/>
    </row>
    <row r="10555" spans="1:1" s="68" customFormat="1" x14ac:dyDescent="0.25">
      <c r="A10555" s="69"/>
    </row>
    <row r="10556" spans="1:1" s="68" customFormat="1" x14ac:dyDescent="0.25">
      <c r="A10556" s="69"/>
    </row>
    <row r="10557" spans="1:1" s="68" customFormat="1" x14ac:dyDescent="0.25">
      <c r="A10557" s="69"/>
    </row>
    <row r="10558" spans="1:1" s="68" customFormat="1" x14ac:dyDescent="0.25">
      <c r="A10558" s="69"/>
    </row>
    <row r="10559" spans="1:1" s="68" customFormat="1" x14ac:dyDescent="0.25">
      <c r="A10559" s="69"/>
    </row>
    <row r="10560" spans="1:1" s="68" customFormat="1" x14ac:dyDescent="0.25">
      <c r="A10560" s="69"/>
    </row>
    <row r="10561" spans="1:1" s="68" customFormat="1" x14ac:dyDescent="0.25">
      <c r="A10561" s="69"/>
    </row>
    <row r="10562" spans="1:1" s="68" customFormat="1" x14ac:dyDescent="0.25">
      <c r="A10562" s="69"/>
    </row>
    <row r="10563" spans="1:1" s="68" customFormat="1" x14ac:dyDescent="0.25">
      <c r="A10563" s="69"/>
    </row>
    <row r="10564" spans="1:1" s="68" customFormat="1" x14ac:dyDescent="0.25">
      <c r="A10564" s="69"/>
    </row>
    <row r="10565" spans="1:1" s="68" customFormat="1" x14ac:dyDescent="0.25">
      <c r="A10565" s="69"/>
    </row>
    <row r="10566" spans="1:1" s="68" customFormat="1" x14ac:dyDescent="0.25">
      <c r="A10566" s="69"/>
    </row>
    <row r="10567" spans="1:1" s="68" customFormat="1" x14ac:dyDescent="0.25">
      <c r="A10567" s="69"/>
    </row>
    <row r="10568" spans="1:1" s="68" customFormat="1" x14ac:dyDescent="0.25">
      <c r="A10568" s="69"/>
    </row>
    <row r="10569" spans="1:1" s="68" customFormat="1" x14ac:dyDescent="0.25">
      <c r="A10569" s="69"/>
    </row>
    <row r="10570" spans="1:1" s="68" customFormat="1" x14ac:dyDescent="0.25">
      <c r="A10570" s="69"/>
    </row>
    <row r="10571" spans="1:1" s="68" customFormat="1" x14ac:dyDescent="0.25">
      <c r="A10571" s="69"/>
    </row>
    <row r="10572" spans="1:1" s="68" customFormat="1" x14ac:dyDescent="0.25">
      <c r="A10572" s="69"/>
    </row>
    <row r="10573" spans="1:1" s="68" customFormat="1" x14ac:dyDescent="0.25">
      <c r="A10573" s="69"/>
    </row>
    <row r="10574" spans="1:1" s="68" customFormat="1" x14ac:dyDescent="0.25">
      <c r="A10574" s="69"/>
    </row>
    <row r="10575" spans="1:1" s="68" customFormat="1" x14ac:dyDescent="0.25">
      <c r="A10575" s="69"/>
    </row>
    <row r="10576" spans="1:1" s="68" customFormat="1" x14ac:dyDescent="0.25">
      <c r="A10576" s="69"/>
    </row>
    <row r="10577" spans="1:1" s="68" customFormat="1" x14ac:dyDescent="0.25">
      <c r="A10577" s="69"/>
    </row>
    <row r="10578" spans="1:1" s="68" customFormat="1" x14ac:dyDescent="0.25">
      <c r="A10578" s="69"/>
    </row>
    <row r="10579" spans="1:1" s="68" customFormat="1" x14ac:dyDescent="0.25">
      <c r="A10579" s="69"/>
    </row>
    <row r="10580" spans="1:1" s="68" customFormat="1" x14ac:dyDescent="0.25">
      <c r="A10580" s="69"/>
    </row>
    <row r="10581" spans="1:1" s="68" customFormat="1" x14ac:dyDescent="0.25">
      <c r="A10581" s="69"/>
    </row>
    <row r="10582" spans="1:1" s="68" customFormat="1" x14ac:dyDescent="0.25">
      <c r="A10582" s="69"/>
    </row>
    <row r="10583" spans="1:1" s="68" customFormat="1" x14ac:dyDescent="0.25">
      <c r="A10583" s="69"/>
    </row>
    <row r="10584" spans="1:1" s="68" customFormat="1" x14ac:dyDescent="0.25">
      <c r="A10584" s="69"/>
    </row>
    <row r="10585" spans="1:1" s="68" customFormat="1" x14ac:dyDescent="0.25">
      <c r="A10585" s="69"/>
    </row>
    <row r="10586" spans="1:1" s="68" customFormat="1" x14ac:dyDescent="0.25">
      <c r="A10586" s="69"/>
    </row>
    <row r="10587" spans="1:1" s="68" customFormat="1" x14ac:dyDescent="0.25">
      <c r="A10587" s="69"/>
    </row>
    <row r="10588" spans="1:1" s="68" customFormat="1" x14ac:dyDescent="0.25">
      <c r="A10588" s="69"/>
    </row>
    <row r="10589" spans="1:1" s="68" customFormat="1" x14ac:dyDescent="0.25">
      <c r="A10589" s="69"/>
    </row>
    <row r="10590" spans="1:1" s="68" customFormat="1" x14ac:dyDescent="0.25">
      <c r="A10590" s="69"/>
    </row>
    <row r="10591" spans="1:1" s="68" customFormat="1" x14ac:dyDescent="0.25">
      <c r="A10591" s="69"/>
    </row>
    <row r="10592" spans="1:1" s="68" customFormat="1" x14ac:dyDescent="0.25">
      <c r="A10592" s="69"/>
    </row>
    <row r="10593" spans="1:1" s="68" customFormat="1" x14ac:dyDescent="0.25">
      <c r="A10593" s="69"/>
    </row>
    <row r="10594" spans="1:1" s="68" customFormat="1" x14ac:dyDescent="0.25">
      <c r="A10594" s="69"/>
    </row>
    <row r="10595" spans="1:1" s="68" customFormat="1" x14ac:dyDescent="0.25">
      <c r="A10595" s="69"/>
    </row>
    <row r="10596" spans="1:1" s="68" customFormat="1" x14ac:dyDescent="0.25">
      <c r="A10596" s="69"/>
    </row>
    <row r="10597" spans="1:1" s="68" customFormat="1" x14ac:dyDescent="0.25">
      <c r="A10597" s="69"/>
    </row>
    <row r="10598" spans="1:1" s="68" customFormat="1" x14ac:dyDescent="0.25">
      <c r="A10598" s="69"/>
    </row>
    <row r="10599" spans="1:1" s="68" customFormat="1" x14ac:dyDescent="0.25">
      <c r="A10599" s="69"/>
    </row>
    <row r="10600" spans="1:1" s="68" customFormat="1" x14ac:dyDescent="0.25">
      <c r="A10600" s="69"/>
    </row>
    <row r="10601" spans="1:1" s="68" customFormat="1" x14ac:dyDescent="0.25">
      <c r="A10601" s="69"/>
    </row>
    <row r="10602" spans="1:1" s="68" customFormat="1" x14ac:dyDescent="0.25">
      <c r="A10602" s="69"/>
    </row>
    <row r="10603" spans="1:1" s="68" customFormat="1" x14ac:dyDescent="0.25">
      <c r="A10603" s="69"/>
    </row>
    <row r="10604" spans="1:1" s="68" customFormat="1" x14ac:dyDescent="0.25">
      <c r="A10604" s="69"/>
    </row>
    <row r="10605" spans="1:1" s="68" customFormat="1" x14ac:dyDescent="0.25">
      <c r="A10605" s="69"/>
    </row>
    <row r="10606" spans="1:1" s="68" customFormat="1" x14ac:dyDescent="0.25">
      <c r="A10606" s="69"/>
    </row>
    <row r="10607" spans="1:1" s="68" customFormat="1" x14ac:dyDescent="0.25">
      <c r="A10607" s="69"/>
    </row>
    <row r="10608" spans="1:1" s="68" customFormat="1" x14ac:dyDescent="0.25">
      <c r="A10608" s="69"/>
    </row>
    <row r="10609" spans="1:1" s="68" customFormat="1" x14ac:dyDescent="0.25">
      <c r="A10609" s="69"/>
    </row>
    <row r="10610" spans="1:1" s="68" customFormat="1" x14ac:dyDescent="0.25">
      <c r="A10610" s="69"/>
    </row>
    <row r="10611" spans="1:1" s="68" customFormat="1" x14ac:dyDescent="0.25">
      <c r="A10611" s="69"/>
    </row>
    <row r="10612" spans="1:1" s="68" customFormat="1" x14ac:dyDescent="0.25">
      <c r="A10612" s="69"/>
    </row>
    <row r="10613" spans="1:1" s="68" customFormat="1" x14ac:dyDescent="0.25">
      <c r="A10613" s="69"/>
    </row>
    <row r="10614" spans="1:1" s="68" customFormat="1" x14ac:dyDescent="0.25">
      <c r="A10614" s="69"/>
    </row>
    <row r="10615" spans="1:1" s="68" customFormat="1" x14ac:dyDescent="0.25">
      <c r="A10615" s="69"/>
    </row>
    <row r="10616" spans="1:1" s="68" customFormat="1" x14ac:dyDescent="0.25">
      <c r="A10616" s="69"/>
    </row>
    <row r="10617" spans="1:1" s="68" customFormat="1" x14ac:dyDescent="0.25">
      <c r="A10617" s="69"/>
    </row>
    <row r="10618" spans="1:1" s="68" customFormat="1" x14ac:dyDescent="0.25">
      <c r="A10618" s="69"/>
    </row>
    <row r="10619" spans="1:1" s="68" customFormat="1" x14ac:dyDescent="0.25">
      <c r="A10619" s="69"/>
    </row>
    <row r="10620" spans="1:1" s="68" customFormat="1" x14ac:dyDescent="0.25">
      <c r="A10620" s="69"/>
    </row>
    <row r="10621" spans="1:1" s="68" customFormat="1" x14ac:dyDescent="0.25">
      <c r="A10621" s="69"/>
    </row>
    <row r="10622" spans="1:1" s="68" customFormat="1" x14ac:dyDescent="0.25">
      <c r="A10622" s="69"/>
    </row>
    <row r="10623" spans="1:1" s="68" customFormat="1" x14ac:dyDescent="0.25">
      <c r="A10623" s="69"/>
    </row>
    <row r="10624" spans="1:1" s="68" customFormat="1" x14ac:dyDescent="0.25">
      <c r="A10624" s="69"/>
    </row>
    <row r="10625" spans="1:1" s="68" customFormat="1" x14ac:dyDescent="0.25">
      <c r="A10625" s="69"/>
    </row>
    <row r="10626" spans="1:1" s="68" customFormat="1" x14ac:dyDescent="0.25">
      <c r="A10626" s="69"/>
    </row>
    <row r="10627" spans="1:1" s="68" customFormat="1" x14ac:dyDescent="0.25">
      <c r="A10627" s="69"/>
    </row>
    <row r="10628" spans="1:1" s="68" customFormat="1" x14ac:dyDescent="0.25">
      <c r="A10628" s="69"/>
    </row>
    <row r="10629" spans="1:1" s="68" customFormat="1" x14ac:dyDescent="0.25">
      <c r="A10629" s="69"/>
    </row>
    <row r="10630" spans="1:1" s="68" customFormat="1" x14ac:dyDescent="0.25">
      <c r="A10630" s="69"/>
    </row>
    <row r="10631" spans="1:1" s="68" customFormat="1" x14ac:dyDescent="0.25">
      <c r="A10631" s="69"/>
    </row>
    <row r="10632" spans="1:1" s="68" customFormat="1" x14ac:dyDescent="0.25">
      <c r="A10632" s="69"/>
    </row>
    <row r="10633" spans="1:1" s="68" customFormat="1" x14ac:dyDescent="0.25">
      <c r="A10633" s="69"/>
    </row>
    <row r="10634" spans="1:1" s="68" customFormat="1" x14ac:dyDescent="0.25">
      <c r="A10634" s="69"/>
    </row>
    <row r="10635" spans="1:1" s="68" customFormat="1" x14ac:dyDescent="0.25">
      <c r="A10635" s="69"/>
    </row>
    <row r="10636" spans="1:1" s="68" customFormat="1" x14ac:dyDescent="0.25">
      <c r="A10636" s="69"/>
    </row>
    <row r="10637" spans="1:1" s="68" customFormat="1" x14ac:dyDescent="0.25">
      <c r="A10637" s="69"/>
    </row>
    <row r="10638" spans="1:1" s="68" customFormat="1" x14ac:dyDescent="0.25">
      <c r="A10638" s="69"/>
    </row>
    <row r="10639" spans="1:1" s="68" customFormat="1" x14ac:dyDescent="0.25">
      <c r="A10639" s="69"/>
    </row>
    <row r="10640" spans="1:1" s="68" customFormat="1" x14ac:dyDescent="0.25">
      <c r="A10640" s="69"/>
    </row>
    <row r="10641" spans="1:1" s="68" customFormat="1" x14ac:dyDescent="0.25">
      <c r="A10641" s="69"/>
    </row>
    <row r="10642" spans="1:1" s="68" customFormat="1" x14ac:dyDescent="0.25">
      <c r="A10642" s="69"/>
    </row>
    <row r="10643" spans="1:1" s="68" customFormat="1" x14ac:dyDescent="0.25">
      <c r="A10643" s="69"/>
    </row>
    <row r="10644" spans="1:1" s="68" customFormat="1" x14ac:dyDescent="0.25">
      <c r="A10644" s="69"/>
    </row>
    <row r="10645" spans="1:1" s="68" customFormat="1" x14ac:dyDescent="0.25">
      <c r="A10645" s="69"/>
    </row>
    <row r="10646" spans="1:1" s="68" customFormat="1" x14ac:dyDescent="0.25">
      <c r="A10646" s="69"/>
    </row>
    <row r="10647" spans="1:1" s="68" customFormat="1" x14ac:dyDescent="0.25">
      <c r="A10647" s="69"/>
    </row>
    <row r="10648" spans="1:1" s="68" customFormat="1" x14ac:dyDescent="0.25">
      <c r="A10648" s="69"/>
    </row>
    <row r="10649" spans="1:1" s="68" customFormat="1" x14ac:dyDescent="0.25">
      <c r="A10649" s="69"/>
    </row>
    <row r="10650" spans="1:1" s="68" customFormat="1" x14ac:dyDescent="0.25">
      <c r="A10650" s="69"/>
    </row>
    <row r="10651" spans="1:1" s="68" customFormat="1" x14ac:dyDescent="0.25">
      <c r="A10651" s="69"/>
    </row>
    <row r="10652" spans="1:1" s="68" customFormat="1" x14ac:dyDescent="0.25">
      <c r="A10652" s="69"/>
    </row>
    <row r="10653" spans="1:1" s="68" customFormat="1" x14ac:dyDescent="0.25">
      <c r="A10653" s="69"/>
    </row>
    <row r="10654" spans="1:1" s="68" customFormat="1" x14ac:dyDescent="0.25">
      <c r="A10654" s="69"/>
    </row>
    <row r="10655" spans="1:1" s="68" customFormat="1" x14ac:dyDescent="0.25">
      <c r="A10655" s="69"/>
    </row>
    <row r="10656" spans="1:1" s="68" customFormat="1" x14ac:dyDescent="0.25">
      <c r="A10656" s="69"/>
    </row>
    <row r="10657" spans="1:1" s="68" customFormat="1" x14ac:dyDescent="0.25">
      <c r="A10657" s="69"/>
    </row>
    <row r="10658" spans="1:1" s="68" customFormat="1" x14ac:dyDescent="0.25">
      <c r="A10658" s="69"/>
    </row>
    <row r="10659" spans="1:1" s="68" customFormat="1" x14ac:dyDescent="0.25">
      <c r="A10659" s="69"/>
    </row>
    <row r="10660" spans="1:1" s="68" customFormat="1" x14ac:dyDescent="0.25">
      <c r="A10660" s="69"/>
    </row>
    <row r="10661" spans="1:1" s="68" customFormat="1" x14ac:dyDescent="0.25">
      <c r="A10661" s="69"/>
    </row>
    <row r="10662" spans="1:1" s="68" customFormat="1" x14ac:dyDescent="0.25">
      <c r="A10662" s="69"/>
    </row>
    <row r="10663" spans="1:1" s="68" customFormat="1" x14ac:dyDescent="0.25">
      <c r="A10663" s="69"/>
    </row>
    <row r="10664" spans="1:1" s="68" customFormat="1" x14ac:dyDescent="0.25">
      <c r="A10664" s="69"/>
    </row>
    <row r="10665" spans="1:1" s="68" customFormat="1" x14ac:dyDescent="0.25">
      <c r="A10665" s="69"/>
    </row>
    <row r="10666" spans="1:1" s="68" customFormat="1" x14ac:dyDescent="0.25">
      <c r="A10666" s="69"/>
    </row>
    <row r="10667" spans="1:1" s="68" customFormat="1" x14ac:dyDescent="0.25">
      <c r="A10667" s="69"/>
    </row>
    <row r="10668" spans="1:1" s="68" customFormat="1" x14ac:dyDescent="0.25">
      <c r="A10668" s="69"/>
    </row>
    <row r="10669" spans="1:1" s="68" customFormat="1" x14ac:dyDescent="0.25">
      <c r="A10669" s="69"/>
    </row>
    <row r="10670" spans="1:1" s="68" customFormat="1" x14ac:dyDescent="0.25">
      <c r="A10670" s="69"/>
    </row>
    <row r="10671" spans="1:1" s="68" customFormat="1" x14ac:dyDescent="0.25">
      <c r="A10671" s="69"/>
    </row>
    <row r="10672" spans="1:1" s="68" customFormat="1" x14ac:dyDescent="0.25">
      <c r="A10672" s="69"/>
    </row>
    <row r="10673" spans="1:1" s="68" customFormat="1" x14ac:dyDescent="0.25">
      <c r="A10673" s="69"/>
    </row>
    <row r="10674" spans="1:1" s="68" customFormat="1" x14ac:dyDescent="0.25">
      <c r="A10674" s="69"/>
    </row>
    <row r="10675" spans="1:1" s="68" customFormat="1" x14ac:dyDescent="0.25">
      <c r="A10675" s="69"/>
    </row>
    <row r="10676" spans="1:1" s="68" customFormat="1" x14ac:dyDescent="0.25">
      <c r="A10676" s="69"/>
    </row>
    <row r="10677" spans="1:1" s="68" customFormat="1" x14ac:dyDescent="0.25">
      <c r="A10677" s="69"/>
    </row>
    <row r="10678" spans="1:1" s="68" customFormat="1" x14ac:dyDescent="0.25">
      <c r="A10678" s="69"/>
    </row>
    <row r="10679" spans="1:1" s="68" customFormat="1" x14ac:dyDescent="0.25">
      <c r="A10679" s="69"/>
    </row>
    <row r="10680" spans="1:1" s="68" customFormat="1" x14ac:dyDescent="0.25">
      <c r="A10680" s="69"/>
    </row>
    <row r="10681" spans="1:1" s="68" customFormat="1" x14ac:dyDescent="0.25">
      <c r="A10681" s="69"/>
    </row>
    <row r="10682" spans="1:1" s="68" customFormat="1" x14ac:dyDescent="0.25">
      <c r="A10682" s="69"/>
    </row>
    <row r="10683" spans="1:1" s="68" customFormat="1" x14ac:dyDescent="0.25">
      <c r="A10683" s="69"/>
    </row>
    <row r="10684" spans="1:1" s="68" customFormat="1" x14ac:dyDescent="0.25">
      <c r="A10684" s="69"/>
    </row>
    <row r="10685" spans="1:1" s="68" customFormat="1" x14ac:dyDescent="0.25">
      <c r="A10685" s="69"/>
    </row>
    <row r="10686" spans="1:1" s="68" customFormat="1" x14ac:dyDescent="0.25">
      <c r="A10686" s="69"/>
    </row>
    <row r="10687" spans="1:1" s="68" customFormat="1" x14ac:dyDescent="0.25">
      <c r="A10687" s="69"/>
    </row>
    <row r="10688" spans="1:1" s="68" customFormat="1" x14ac:dyDescent="0.25">
      <c r="A10688" s="69"/>
    </row>
    <row r="10689" spans="1:1" s="68" customFormat="1" x14ac:dyDescent="0.25">
      <c r="A10689" s="69"/>
    </row>
    <row r="10690" spans="1:1" s="68" customFormat="1" x14ac:dyDescent="0.25">
      <c r="A10690" s="69"/>
    </row>
    <row r="10691" spans="1:1" s="68" customFormat="1" x14ac:dyDescent="0.25">
      <c r="A10691" s="69"/>
    </row>
    <row r="10692" spans="1:1" s="68" customFormat="1" x14ac:dyDescent="0.25">
      <c r="A10692" s="69"/>
    </row>
    <row r="10693" spans="1:1" s="68" customFormat="1" x14ac:dyDescent="0.25">
      <c r="A10693" s="69"/>
    </row>
    <row r="10694" spans="1:1" s="68" customFormat="1" x14ac:dyDescent="0.25">
      <c r="A10694" s="69"/>
    </row>
    <row r="10695" spans="1:1" s="68" customFormat="1" x14ac:dyDescent="0.25">
      <c r="A10695" s="69"/>
    </row>
    <row r="10696" spans="1:1" s="68" customFormat="1" x14ac:dyDescent="0.25">
      <c r="A10696" s="69"/>
    </row>
    <row r="10697" spans="1:1" s="68" customFormat="1" x14ac:dyDescent="0.25">
      <c r="A10697" s="69"/>
    </row>
    <row r="10698" spans="1:1" s="68" customFormat="1" x14ac:dyDescent="0.25">
      <c r="A10698" s="69"/>
    </row>
    <row r="10699" spans="1:1" s="68" customFormat="1" x14ac:dyDescent="0.25">
      <c r="A10699" s="69"/>
    </row>
    <row r="10700" spans="1:1" s="68" customFormat="1" x14ac:dyDescent="0.25">
      <c r="A10700" s="69"/>
    </row>
    <row r="10701" spans="1:1" s="68" customFormat="1" x14ac:dyDescent="0.25">
      <c r="A10701" s="69"/>
    </row>
    <row r="10702" spans="1:1" s="68" customFormat="1" x14ac:dyDescent="0.25">
      <c r="A10702" s="69"/>
    </row>
    <row r="10703" spans="1:1" s="68" customFormat="1" x14ac:dyDescent="0.25">
      <c r="A10703" s="69"/>
    </row>
    <row r="10704" spans="1:1" s="68" customFormat="1" x14ac:dyDescent="0.25">
      <c r="A10704" s="69"/>
    </row>
    <row r="10705" spans="1:1" s="68" customFormat="1" x14ac:dyDescent="0.25">
      <c r="A10705" s="69"/>
    </row>
    <row r="10706" spans="1:1" s="68" customFormat="1" x14ac:dyDescent="0.25">
      <c r="A10706" s="69"/>
    </row>
    <row r="10707" spans="1:1" s="68" customFormat="1" x14ac:dyDescent="0.25">
      <c r="A10707" s="69"/>
    </row>
    <row r="10708" spans="1:1" s="68" customFormat="1" x14ac:dyDescent="0.25">
      <c r="A10708" s="69"/>
    </row>
    <row r="10709" spans="1:1" s="68" customFormat="1" x14ac:dyDescent="0.25">
      <c r="A10709" s="69"/>
    </row>
    <row r="10710" spans="1:1" s="68" customFormat="1" x14ac:dyDescent="0.25">
      <c r="A10710" s="69"/>
    </row>
    <row r="10711" spans="1:1" s="68" customFormat="1" x14ac:dyDescent="0.25">
      <c r="A10711" s="69"/>
    </row>
    <row r="10712" spans="1:1" s="68" customFormat="1" x14ac:dyDescent="0.25">
      <c r="A10712" s="69"/>
    </row>
    <row r="10713" spans="1:1" s="68" customFormat="1" x14ac:dyDescent="0.25">
      <c r="A10713" s="69"/>
    </row>
    <row r="10714" spans="1:1" s="68" customFormat="1" x14ac:dyDescent="0.25">
      <c r="A10714" s="69"/>
    </row>
    <row r="10715" spans="1:1" s="68" customFormat="1" x14ac:dyDescent="0.25">
      <c r="A10715" s="69"/>
    </row>
    <row r="10716" spans="1:1" s="68" customFormat="1" x14ac:dyDescent="0.25">
      <c r="A10716" s="69"/>
    </row>
    <row r="10717" spans="1:1" s="68" customFormat="1" x14ac:dyDescent="0.25">
      <c r="A10717" s="69"/>
    </row>
    <row r="10718" spans="1:1" s="68" customFormat="1" x14ac:dyDescent="0.25">
      <c r="A10718" s="69"/>
    </row>
    <row r="10719" spans="1:1" s="68" customFormat="1" x14ac:dyDescent="0.25">
      <c r="A10719" s="69"/>
    </row>
    <row r="10720" spans="1:1" s="68" customFormat="1" x14ac:dyDescent="0.25">
      <c r="A10720" s="69"/>
    </row>
    <row r="10721" spans="1:1" s="68" customFormat="1" x14ac:dyDescent="0.25">
      <c r="A10721" s="69"/>
    </row>
    <row r="10722" spans="1:1" s="68" customFormat="1" x14ac:dyDescent="0.25">
      <c r="A10722" s="69"/>
    </row>
    <row r="10723" spans="1:1" s="68" customFormat="1" x14ac:dyDescent="0.25">
      <c r="A10723" s="69"/>
    </row>
    <row r="10724" spans="1:1" s="68" customFormat="1" x14ac:dyDescent="0.25">
      <c r="A10724" s="69"/>
    </row>
    <row r="10725" spans="1:1" s="68" customFormat="1" x14ac:dyDescent="0.25">
      <c r="A10725" s="69"/>
    </row>
    <row r="10726" spans="1:1" s="68" customFormat="1" x14ac:dyDescent="0.25">
      <c r="A10726" s="69"/>
    </row>
    <row r="10727" spans="1:1" s="68" customFormat="1" x14ac:dyDescent="0.25">
      <c r="A10727" s="69"/>
    </row>
    <row r="10728" spans="1:1" s="68" customFormat="1" x14ac:dyDescent="0.25">
      <c r="A10728" s="69"/>
    </row>
    <row r="10729" spans="1:1" s="68" customFormat="1" x14ac:dyDescent="0.25">
      <c r="A10729" s="69"/>
    </row>
    <row r="10730" spans="1:1" s="68" customFormat="1" x14ac:dyDescent="0.25">
      <c r="A10730" s="69"/>
    </row>
    <row r="10731" spans="1:1" s="68" customFormat="1" x14ac:dyDescent="0.25">
      <c r="A10731" s="69"/>
    </row>
    <row r="10732" spans="1:1" s="68" customFormat="1" x14ac:dyDescent="0.25">
      <c r="A10732" s="69"/>
    </row>
    <row r="10733" spans="1:1" s="68" customFormat="1" x14ac:dyDescent="0.25">
      <c r="A10733" s="69"/>
    </row>
    <row r="10734" spans="1:1" s="68" customFormat="1" x14ac:dyDescent="0.25">
      <c r="A10734" s="69"/>
    </row>
    <row r="10735" spans="1:1" s="68" customFormat="1" x14ac:dyDescent="0.25">
      <c r="A10735" s="69"/>
    </row>
    <row r="10736" spans="1:1" s="68" customFormat="1" x14ac:dyDescent="0.25">
      <c r="A10736" s="69"/>
    </row>
    <row r="10737" spans="1:1" s="68" customFormat="1" x14ac:dyDescent="0.25">
      <c r="A10737" s="69"/>
    </row>
    <row r="10738" spans="1:1" s="68" customFormat="1" x14ac:dyDescent="0.25">
      <c r="A10738" s="69"/>
    </row>
    <row r="10739" spans="1:1" s="68" customFormat="1" x14ac:dyDescent="0.25">
      <c r="A10739" s="69"/>
    </row>
    <row r="10740" spans="1:1" s="68" customFormat="1" x14ac:dyDescent="0.25">
      <c r="A10740" s="69"/>
    </row>
    <row r="10741" spans="1:1" s="68" customFormat="1" x14ac:dyDescent="0.25">
      <c r="A10741" s="69"/>
    </row>
    <row r="10742" spans="1:1" s="68" customFormat="1" x14ac:dyDescent="0.25">
      <c r="A10742" s="69"/>
    </row>
    <row r="10743" spans="1:1" s="68" customFormat="1" x14ac:dyDescent="0.25">
      <c r="A10743" s="69"/>
    </row>
    <row r="10744" spans="1:1" s="68" customFormat="1" x14ac:dyDescent="0.25">
      <c r="A10744" s="69"/>
    </row>
    <row r="10745" spans="1:1" s="68" customFormat="1" x14ac:dyDescent="0.25">
      <c r="A10745" s="69"/>
    </row>
    <row r="10746" spans="1:1" s="68" customFormat="1" x14ac:dyDescent="0.25">
      <c r="A10746" s="69"/>
    </row>
    <row r="10747" spans="1:1" s="68" customFormat="1" x14ac:dyDescent="0.25">
      <c r="A10747" s="69"/>
    </row>
    <row r="10748" spans="1:1" s="68" customFormat="1" x14ac:dyDescent="0.25">
      <c r="A10748" s="69"/>
    </row>
    <row r="10749" spans="1:1" s="68" customFormat="1" x14ac:dyDescent="0.25">
      <c r="A10749" s="69"/>
    </row>
    <row r="10750" spans="1:1" s="68" customFormat="1" x14ac:dyDescent="0.25">
      <c r="A10750" s="69"/>
    </row>
    <row r="10751" spans="1:1" s="68" customFormat="1" x14ac:dyDescent="0.25">
      <c r="A10751" s="69"/>
    </row>
    <row r="10752" spans="1:1" s="68" customFormat="1" x14ac:dyDescent="0.25">
      <c r="A10752" s="69"/>
    </row>
    <row r="10753" spans="1:1" s="68" customFormat="1" x14ac:dyDescent="0.25">
      <c r="A10753" s="69"/>
    </row>
    <row r="10754" spans="1:1" s="68" customFormat="1" x14ac:dyDescent="0.25">
      <c r="A10754" s="69"/>
    </row>
    <row r="10755" spans="1:1" s="68" customFormat="1" x14ac:dyDescent="0.25">
      <c r="A10755" s="69"/>
    </row>
    <row r="10756" spans="1:1" s="68" customFormat="1" x14ac:dyDescent="0.25">
      <c r="A10756" s="69"/>
    </row>
    <row r="10757" spans="1:1" s="68" customFormat="1" x14ac:dyDescent="0.25">
      <c r="A10757" s="69"/>
    </row>
    <row r="10758" spans="1:1" s="68" customFormat="1" x14ac:dyDescent="0.25">
      <c r="A10758" s="69"/>
    </row>
    <row r="10759" spans="1:1" s="68" customFormat="1" x14ac:dyDescent="0.25">
      <c r="A10759" s="69"/>
    </row>
    <row r="10760" spans="1:1" s="68" customFormat="1" x14ac:dyDescent="0.25">
      <c r="A10760" s="69"/>
    </row>
    <row r="10761" spans="1:1" s="68" customFormat="1" x14ac:dyDescent="0.25">
      <c r="A10761" s="69"/>
    </row>
    <row r="10762" spans="1:1" s="68" customFormat="1" x14ac:dyDescent="0.25">
      <c r="A10762" s="69"/>
    </row>
    <row r="10763" spans="1:1" s="68" customFormat="1" x14ac:dyDescent="0.25">
      <c r="A10763" s="69"/>
    </row>
    <row r="10764" spans="1:1" s="68" customFormat="1" x14ac:dyDescent="0.25">
      <c r="A10764" s="69"/>
    </row>
    <row r="10765" spans="1:1" s="68" customFormat="1" x14ac:dyDescent="0.25">
      <c r="A10765" s="69"/>
    </row>
    <row r="10766" spans="1:1" s="68" customFormat="1" x14ac:dyDescent="0.25">
      <c r="A10766" s="69"/>
    </row>
    <row r="10767" spans="1:1" s="68" customFormat="1" x14ac:dyDescent="0.25">
      <c r="A10767" s="69"/>
    </row>
    <row r="10768" spans="1:1" s="68" customFormat="1" x14ac:dyDescent="0.25">
      <c r="A10768" s="69"/>
    </row>
    <row r="10769" spans="1:1" s="68" customFormat="1" x14ac:dyDescent="0.25">
      <c r="A10769" s="69"/>
    </row>
    <row r="10770" spans="1:1" s="68" customFormat="1" x14ac:dyDescent="0.25">
      <c r="A10770" s="69"/>
    </row>
    <row r="10771" spans="1:1" s="68" customFormat="1" x14ac:dyDescent="0.25">
      <c r="A10771" s="69"/>
    </row>
    <row r="10772" spans="1:1" s="68" customFormat="1" x14ac:dyDescent="0.25">
      <c r="A10772" s="69"/>
    </row>
    <row r="10773" spans="1:1" s="68" customFormat="1" x14ac:dyDescent="0.25">
      <c r="A10773" s="69"/>
    </row>
    <row r="10774" spans="1:1" s="68" customFormat="1" x14ac:dyDescent="0.25">
      <c r="A10774" s="69"/>
    </row>
    <row r="10775" spans="1:1" s="68" customFormat="1" x14ac:dyDescent="0.25">
      <c r="A10775" s="69"/>
    </row>
    <row r="10776" spans="1:1" s="68" customFormat="1" x14ac:dyDescent="0.25">
      <c r="A10776" s="69"/>
    </row>
    <row r="10777" spans="1:1" s="68" customFormat="1" x14ac:dyDescent="0.25">
      <c r="A10777" s="69"/>
    </row>
    <row r="10778" spans="1:1" s="68" customFormat="1" x14ac:dyDescent="0.25">
      <c r="A10778" s="69"/>
    </row>
    <row r="10779" spans="1:1" s="68" customFormat="1" x14ac:dyDescent="0.25">
      <c r="A10779" s="69"/>
    </row>
    <row r="10780" spans="1:1" s="68" customFormat="1" x14ac:dyDescent="0.25">
      <c r="A10780" s="69"/>
    </row>
    <row r="10781" spans="1:1" s="68" customFormat="1" x14ac:dyDescent="0.25">
      <c r="A10781" s="69"/>
    </row>
    <row r="10782" spans="1:1" s="68" customFormat="1" x14ac:dyDescent="0.25">
      <c r="A10782" s="69"/>
    </row>
    <row r="10783" spans="1:1" s="68" customFormat="1" x14ac:dyDescent="0.25">
      <c r="A10783" s="69"/>
    </row>
    <row r="10784" spans="1:1" s="68" customFormat="1" x14ac:dyDescent="0.25">
      <c r="A10784" s="69"/>
    </row>
    <row r="10785" spans="1:1" s="68" customFormat="1" x14ac:dyDescent="0.25">
      <c r="A10785" s="69"/>
    </row>
    <row r="10786" spans="1:1" s="68" customFormat="1" x14ac:dyDescent="0.25">
      <c r="A10786" s="69"/>
    </row>
    <row r="10787" spans="1:1" s="68" customFormat="1" x14ac:dyDescent="0.25">
      <c r="A10787" s="69"/>
    </row>
    <row r="10788" spans="1:1" s="68" customFormat="1" x14ac:dyDescent="0.25">
      <c r="A10788" s="69"/>
    </row>
    <row r="10789" spans="1:1" s="68" customFormat="1" x14ac:dyDescent="0.25">
      <c r="A10789" s="69"/>
    </row>
    <row r="10790" spans="1:1" s="68" customFormat="1" x14ac:dyDescent="0.25">
      <c r="A10790" s="69"/>
    </row>
    <row r="10791" spans="1:1" s="68" customFormat="1" x14ac:dyDescent="0.25">
      <c r="A10791" s="69"/>
    </row>
    <row r="10792" spans="1:1" s="68" customFormat="1" x14ac:dyDescent="0.25">
      <c r="A10792" s="69"/>
    </row>
    <row r="10793" spans="1:1" s="68" customFormat="1" x14ac:dyDescent="0.25">
      <c r="A10793" s="69"/>
    </row>
    <row r="10794" spans="1:1" s="68" customFormat="1" x14ac:dyDescent="0.25">
      <c r="A10794" s="69"/>
    </row>
    <row r="10795" spans="1:1" s="68" customFormat="1" x14ac:dyDescent="0.25">
      <c r="A10795" s="69"/>
    </row>
    <row r="10796" spans="1:1" s="68" customFormat="1" x14ac:dyDescent="0.25">
      <c r="A10796" s="69"/>
    </row>
    <row r="10797" spans="1:1" s="68" customFormat="1" x14ac:dyDescent="0.25">
      <c r="A10797" s="69"/>
    </row>
    <row r="10798" spans="1:1" s="68" customFormat="1" x14ac:dyDescent="0.25">
      <c r="A10798" s="69"/>
    </row>
    <row r="10799" spans="1:1" s="68" customFormat="1" x14ac:dyDescent="0.25">
      <c r="A10799" s="69"/>
    </row>
    <row r="10800" spans="1:1" s="68" customFormat="1" x14ac:dyDescent="0.25">
      <c r="A10800" s="69"/>
    </row>
    <row r="10801" spans="1:1" s="68" customFormat="1" x14ac:dyDescent="0.25">
      <c r="A10801" s="69"/>
    </row>
    <row r="10802" spans="1:1" s="68" customFormat="1" x14ac:dyDescent="0.25">
      <c r="A10802" s="69"/>
    </row>
    <row r="10803" spans="1:1" s="68" customFormat="1" x14ac:dyDescent="0.25">
      <c r="A10803" s="69"/>
    </row>
    <row r="10804" spans="1:1" s="68" customFormat="1" x14ac:dyDescent="0.25">
      <c r="A10804" s="69"/>
    </row>
    <row r="10805" spans="1:1" s="68" customFormat="1" x14ac:dyDescent="0.25">
      <c r="A10805" s="69"/>
    </row>
    <row r="10806" spans="1:1" s="68" customFormat="1" x14ac:dyDescent="0.25">
      <c r="A10806" s="69"/>
    </row>
    <row r="10807" spans="1:1" s="68" customFormat="1" x14ac:dyDescent="0.25">
      <c r="A10807" s="69"/>
    </row>
    <row r="10808" spans="1:1" s="68" customFormat="1" x14ac:dyDescent="0.25">
      <c r="A10808" s="69"/>
    </row>
    <row r="10809" spans="1:1" s="68" customFormat="1" x14ac:dyDescent="0.25">
      <c r="A10809" s="69"/>
    </row>
    <row r="10810" spans="1:1" s="68" customFormat="1" x14ac:dyDescent="0.25">
      <c r="A10810" s="69"/>
    </row>
    <row r="10811" spans="1:1" s="68" customFormat="1" x14ac:dyDescent="0.25">
      <c r="A10811" s="69"/>
    </row>
    <row r="10812" spans="1:1" s="68" customFormat="1" x14ac:dyDescent="0.25">
      <c r="A10812" s="69"/>
    </row>
    <row r="10813" spans="1:1" s="68" customFormat="1" x14ac:dyDescent="0.25">
      <c r="A10813" s="69"/>
    </row>
    <row r="10814" spans="1:1" s="68" customFormat="1" x14ac:dyDescent="0.25">
      <c r="A10814" s="69"/>
    </row>
    <row r="10815" spans="1:1" s="68" customFormat="1" x14ac:dyDescent="0.25">
      <c r="A10815" s="69"/>
    </row>
    <row r="10816" spans="1:1" s="68" customFormat="1" x14ac:dyDescent="0.25">
      <c r="A10816" s="69"/>
    </row>
    <row r="10817" spans="1:1" s="68" customFormat="1" x14ac:dyDescent="0.25">
      <c r="A10817" s="69"/>
    </row>
    <row r="10818" spans="1:1" s="68" customFormat="1" x14ac:dyDescent="0.25">
      <c r="A10818" s="69"/>
    </row>
    <row r="10819" spans="1:1" s="68" customFormat="1" x14ac:dyDescent="0.25">
      <c r="A10819" s="69"/>
    </row>
    <row r="10820" spans="1:1" s="68" customFormat="1" x14ac:dyDescent="0.25">
      <c r="A10820" s="69"/>
    </row>
    <row r="10821" spans="1:1" s="68" customFormat="1" x14ac:dyDescent="0.25">
      <c r="A10821" s="69"/>
    </row>
    <row r="10822" spans="1:1" s="68" customFormat="1" x14ac:dyDescent="0.25">
      <c r="A10822" s="69"/>
    </row>
    <row r="10823" spans="1:1" s="68" customFormat="1" x14ac:dyDescent="0.25">
      <c r="A10823" s="69"/>
    </row>
    <row r="10824" spans="1:1" s="68" customFormat="1" x14ac:dyDescent="0.25">
      <c r="A10824" s="69"/>
    </row>
    <row r="10825" spans="1:1" s="68" customFormat="1" x14ac:dyDescent="0.25">
      <c r="A10825" s="69"/>
    </row>
    <row r="10826" spans="1:1" s="68" customFormat="1" x14ac:dyDescent="0.25">
      <c r="A10826" s="69"/>
    </row>
    <row r="10827" spans="1:1" s="68" customFormat="1" x14ac:dyDescent="0.25">
      <c r="A10827" s="69"/>
    </row>
    <row r="10828" spans="1:1" s="68" customFormat="1" x14ac:dyDescent="0.25">
      <c r="A10828" s="69"/>
    </row>
    <row r="10829" spans="1:1" s="68" customFormat="1" x14ac:dyDescent="0.25">
      <c r="A10829" s="69"/>
    </row>
    <row r="10830" spans="1:1" s="68" customFormat="1" x14ac:dyDescent="0.25">
      <c r="A10830" s="69"/>
    </row>
    <row r="10831" spans="1:1" s="68" customFormat="1" x14ac:dyDescent="0.25">
      <c r="A10831" s="69"/>
    </row>
    <row r="10832" spans="1:1" s="68" customFormat="1" x14ac:dyDescent="0.25">
      <c r="A10832" s="69"/>
    </row>
    <row r="10833" spans="1:1" s="68" customFormat="1" x14ac:dyDescent="0.25">
      <c r="A10833" s="69"/>
    </row>
    <row r="10834" spans="1:1" s="68" customFormat="1" x14ac:dyDescent="0.25">
      <c r="A10834" s="69"/>
    </row>
    <row r="10835" spans="1:1" s="68" customFormat="1" x14ac:dyDescent="0.25">
      <c r="A10835" s="69"/>
    </row>
    <row r="10836" spans="1:1" s="68" customFormat="1" x14ac:dyDescent="0.25">
      <c r="A10836" s="69"/>
    </row>
    <row r="10837" spans="1:1" s="68" customFormat="1" x14ac:dyDescent="0.25">
      <c r="A10837" s="69"/>
    </row>
    <row r="10838" spans="1:1" s="68" customFormat="1" x14ac:dyDescent="0.25">
      <c r="A10838" s="69"/>
    </row>
    <row r="10839" spans="1:1" s="68" customFormat="1" x14ac:dyDescent="0.25">
      <c r="A10839" s="69"/>
    </row>
    <row r="10840" spans="1:1" s="68" customFormat="1" x14ac:dyDescent="0.25">
      <c r="A10840" s="69"/>
    </row>
    <row r="10841" spans="1:1" s="68" customFormat="1" x14ac:dyDescent="0.25">
      <c r="A10841" s="69"/>
    </row>
    <row r="10842" spans="1:1" s="68" customFormat="1" x14ac:dyDescent="0.25">
      <c r="A10842" s="69"/>
    </row>
    <row r="10843" spans="1:1" s="68" customFormat="1" x14ac:dyDescent="0.25">
      <c r="A10843" s="69"/>
    </row>
    <row r="10844" spans="1:1" s="68" customFormat="1" x14ac:dyDescent="0.25">
      <c r="A10844" s="69"/>
    </row>
    <row r="10845" spans="1:1" s="68" customFormat="1" x14ac:dyDescent="0.25">
      <c r="A10845" s="69"/>
    </row>
    <row r="10846" spans="1:1" s="68" customFormat="1" x14ac:dyDescent="0.25">
      <c r="A10846" s="69"/>
    </row>
    <row r="10847" spans="1:1" s="68" customFormat="1" x14ac:dyDescent="0.25">
      <c r="A10847" s="69"/>
    </row>
    <row r="10848" spans="1:1" s="68" customFormat="1" x14ac:dyDescent="0.25">
      <c r="A10848" s="69"/>
    </row>
    <row r="10849" spans="1:1" s="68" customFormat="1" x14ac:dyDescent="0.25">
      <c r="A10849" s="69"/>
    </row>
    <row r="10850" spans="1:1" s="68" customFormat="1" x14ac:dyDescent="0.25">
      <c r="A10850" s="69"/>
    </row>
    <row r="10851" spans="1:1" s="68" customFormat="1" x14ac:dyDescent="0.25">
      <c r="A10851" s="69"/>
    </row>
    <row r="10852" spans="1:1" s="68" customFormat="1" x14ac:dyDescent="0.25">
      <c r="A10852" s="69"/>
    </row>
    <row r="10853" spans="1:1" s="68" customFormat="1" x14ac:dyDescent="0.25">
      <c r="A10853" s="69"/>
    </row>
    <row r="10854" spans="1:1" s="68" customFormat="1" x14ac:dyDescent="0.25">
      <c r="A10854" s="69"/>
    </row>
    <row r="10855" spans="1:1" s="68" customFormat="1" x14ac:dyDescent="0.25">
      <c r="A10855" s="69"/>
    </row>
    <row r="10856" spans="1:1" s="68" customFormat="1" x14ac:dyDescent="0.25">
      <c r="A10856" s="69"/>
    </row>
    <row r="10857" spans="1:1" s="68" customFormat="1" x14ac:dyDescent="0.25">
      <c r="A10857" s="69"/>
    </row>
    <row r="10858" spans="1:1" s="68" customFormat="1" x14ac:dyDescent="0.25">
      <c r="A10858" s="69"/>
    </row>
    <row r="10859" spans="1:1" s="68" customFormat="1" x14ac:dyDescent="0.25">
      <c r="A10859" s="69"/>
    </row>
    <row r="10860" spans="1:1" s="68" customFormat="1" x14ac:dyDescent="0.25">
      <c r="A10860" s="69"/>
    </row>
    <row r="10861" spans="1:1" s="68" customFormat="1" x14ac:dyDescent="0.25">
      <c r="A10861" s="69"/>
    </row>
    <row r="10862" spans="1:1" s="68" customFormat="1" x14ac:dyDescent="0.25">
      <c r="A10862" s="69"/>
    </row>
    <row r="10863" spans="1:1" s="68" customFormat="1" x14ac:dyDescent="0.25">
      <c r="A10863" s="69"/>
    </row>
    <row r="10864" spans="1:1" s="68" customFormat="1" x14ac:dyDescent="0.25">
      <c r="A10864" s="69"/>
    </row>
    <row r="10865" spans="1:1" s="68" customFormat="1" x14ac:dyDescent="0.25">
      <c r="A10865" s="69"/>
    </row>
    <row r="10866" spans="1:1" s="68" customFormat="1" x14ac:dyDescent="0.25">
      <c r="A10866" s="69"/>
    </row>
    <row r="10867" spans="1:1" s="68" customFormat="1" x14ac:dyDescent="0.25">
      <c r="A10867" s="69"/>
    </row>
    <row r="10868" spans="1:1" s="68" customFormat="1" x14ac:dyDescent="0.25">
      <c r="A10868" s="69"/>
    </row>
    <row r="10869" spans="1:1" s="68" customFormat="1" x14ac:dyDescent="0.25">
      <c r="A10869" s="69"/>
    </row>
    <row r="10870" spans="1:1" s="68" customFormat="1" x14ac:dyDescent="0.25">
      <c r="A10870" s="69"/>
    </row>
    <row r="10871" spans="1:1" s="68" customFormat="1" x14ac:dyDescent="0.25">
      <c r="A10871" s="69"/>
    </row>
    <row r="10872" spans="1:1" s="68" customFormat="1" x14ac:dyDescent="0.25">
      <c r="A10872" s="69"/>
    </row>
    <row r="10873" spans="1:1" s="68" customFormat="1" x14ac:dyDescent="0.25">
      <c r="A10873" s="69"/>
    </row>
    <row r="10874" spans="1:1" s="68" customFormat="1" x14ac:dyDescent="0.25">
      <c r="A10874" s="69"/>
    </row>
    <row r="10875" spans="1:1" s="68" customFormat="1" x14ac:dyDescent="0.25">
      <c r="A10875" s="69"/>
    </row>
    <row r="10876" spans="1:1" s="68" customFormat="1" x14ac:dyDescent="0.25">
      <c r="A10876" s="69"/>
    </row>
    <row r="10877" spans="1:1" s="68" customFormat="1" x14ac:dyDescent="0.25">
      <c r="A10877" s="69"/>
    </row>
    <row r="10878" spans="1:1" s="68" customFormat="1" x14ac:dyDescent="0.25">
      <c r="A10878" s="69"/>
    </row>
    <row r="10879" spans="1:1" s="68" customFormat="1" x14ac:dyDescent="0.25">
      <c r="A10879" s="69"/>
    </row>
    <row r="10880" spans="1:1" s="68" customFormat="1" x14ac:dyDescent="0.25">
      <c r="A10880" s="69"/>
    </row>
    <row r="10881" spans="1:1" s="68" customFormat="1" x14ac:dyDescent="0.25">
      <c r="A10881" s="69"/>
    </row>
    <row r="10882" spans="1:1" s="68" customFormat="1" x14ac:dyDescent="0.25">
      <c r="A10882" s="69"/>
    </row>
    <row r="10883" spans="1:1" s="68" customFormat="1" x14ac:dyDescent="0.25">
      <c r="A10883" s="69"/>
    </row>
    <row r="10884" spans="1:1" s="68" customFormat="1" x14ac:dyDescent="0.25">
      <c r="A10884" s="69"/>
    </row>
    <row r="10885" spans="1:1" s="68" customFormat="1" x14ac:dyDescent="0.25">
      <c r="A10885" s="69"/>
    </row>
    <row r="10886" spans="1:1" s="68" customFormat="1" x14ac:dyDescent="0.25">
      <c r="A10886" s="69"/>
    </row>
    <row r="10887" spans="1:1" s="68" customFormat="1" x14ac:dyDescent="0.25">
      <c r="A10887" s="69"/>
    </row>
    <row r="10888" spans="1:1" s="68" customFormat="1" x14ac:dyDescent="0.25">
      <c r="A10888" s="69"/>
    </row>
    <row r="10889" spans="1:1" s="68" customFormat="1" x14ac:dyDescent="0.25">
      <c r="A10889" s="69"/>
    </row>
    <row r="10890" spans="1:1" s="68" customFormat="1" x14ac:dyDescent="0.25">
      <c r="A10890" s="69"/>
    </row>
    <row r="10891" spans="1:1" s="68" customFormat="1" x14ac:dyDescent="0.25">
      <c r="A10891" s="69"/>
    </row>
    <row r="10892" spans="1:1" s="68" customFormat="1" x14ac:dyDescent="0.25">
      <c r="A10892" s="69"/>
    </row>
    <row r="10893" spans="1:1" s="68" customFormat="1" x14ac:dyDescent="0.25">
      <c r="A10893" s="69"/>
    </row>
    <row r="10894" spans="1:1" s="68" customFormat="1" x14ac:dyDescent="0.25">
      <c r="A10894" s="69"/>
    </row>
    <row r="10895" spans="1:1" s="68" customFormat="1" x14ac:dyDescent="0.25">
      <c r="A10895" s="69"/>
    </row>
    <row r="10896" spans="1:1" s="68" customFormat="1" x14ac:dyDescent="0.25">
      <c r="A10896" s="69"/>
    </row>
    <row r="10897" spans="1:1" s="68" customFormat="1" x14ac:dyDescent="0.25">
      <c r="A10897" s="69"/>
    </row>
    <row r="10898" spans="1:1" s="68" customFormat="1" x14ac:dyDescent="0.25">
      <c r="A10898" s="69"/>
    </row>
    <row r="10899" spans="1:1" s="68" customFormat="1" x14ac:dyDescent="0.25">
      <c r="A10899" s="69"/>
    </row>
    <row r="10900" spans="1:1" s="68" customFormat="1" x14ac:dyDescent="0.25">
      <c r="A10900" s="69"/>
    </row>
    <row r="10901" spans="1:1" s="68" customFormat="1" x14ac:dyDescent="0.25">
      <c r="A10901" s="69"/>
    </row>
    <row r="10902" spans="1:1" s="68" customFormat="1" x14ac:dyDescent="0.25">
      <c r="A10902" s="69"/>
    </row>
    <row r="10903" spans="1:1" s="68" customFormat="1" x14ac:dyDescent="0.25">
      <c r="A10903" s="69"/>
    </row>
    <row r="10904" spans="1:1" s="68" customFormat="1" x14ac:dyDescent="0.25">
      <c r="A10904" s="69"/>
    </row>
    <row r="10905" spans="1:1" s="68" customFormat="1" x14ac:dyDescent="0.25">
      <c r="A10905" s="69"/>
    </row>
    <row r="10906" spans="1:1" s="68" customFormat="1" x14ac:dyDescent="0.25">
      <c r="A10906" s="69"/>
    </row>
    <row r="10907" spans="1:1" s="68" customFormat="1" x14ac:dyDescent="0.25">
      <c r="A10907" s="69"/>
    </row>
    <row r="10908" spans="1:1" s="68" customFormat="1" x14ac:dyDescent="0.25">
      <c r="A10908" s="69"/>
    </row>
    <row r="10909" spans="1:1" s="68" customFormat="1" x14ac:dyDescent="0.25">
      <c r="A10909" s="69"/>
    </row>
    <row r="10910" spans="1:1" s="68" customFormat="1" x14ac:dyDescent="0.25">
      <c r="A10910" s="69"/>
    </row>
    <row r="10911" spans="1:1" s="68" customFormat="1" x14ac:dyDescent="0.25">
      <c r="A10911" s="69"/>
    </row>
    <row r="10912" spans="1:1" s="68" customFormat="1" x14ac:dyDescent="0.25">
      <c r="A10912" s="69"/>
    </row>
    <row r="10913" spans="1:1" s="68" customFormat="1" x14ac:dyDescent="0.25">
      <c r="A10913" s="69"/>
    </row>
    <row r="10914" spans="1:1" s="68" customFormat="1" x14ac:dyDescent="0.25">
      <c r="A10914" s="69"/>
    </row>
    <row r="10915" spans="1:1" s="68" customFormat="1" x14ac:dyDescent="0.25">
      <c r="A10915" s="69"/>
    </row>
    <row r="10916" spans="1:1" s="68" customFormat="1" x14ac:dyDescent="0.25">
      <c r="A10916" s="69"/>
    </row>
    <row r="10917" spans="1:1" s="68" customFormat="1" x14ac:dyDescent="0.25">
      <c r="A10917" s="69"/>
    </row>
    <row r="10918" spans="1:1" s="68" customFormat="1" x14ac:dyDescent="0.25">
      <c r="A10918" s="69"/>
    </row>
    <row r="10919" spans="1:1" s="68" customFormat="1" x14ac:dyDescent="0.25">
      <c r="A10919" s="69"/>
    </row>
    <row r="10920" spans="1:1" s="68" customFormat="1" x14ac:dyDescent="0.25">
      <c r="A10920" s="69"/>
    </row>
    <row r="10921" spans="1:1" s="68" customFormat="1" x14ac:dyDescent="0.25">
      <c r="A10921" s="69"/>
    </row>
    <row r="10922" spans="1:1" s="68" customFormat="1" x14ac:dyDescent="0.25">
      <c r="A10922" s="69"/>
    </row>
    <row r="10923" spans="1:1" s="68" customFormat="1" x14ac:dyDescent="0.25">
      <c r="A10923" s="69"/>
    </row>
    <row r="10924" spans="1:1" s="68" customFormat="1" x14ac:dyDescent="0.25">
      <c r="A10924" s="69"/>
    </row>
    <row r="10925" spans="1:1" s="68" customFormat="1" x14ac:dyDescent="0.25">
      <c r="A10925" s="69"/>
    </row>
    <row r="10926" spans="1:1" s="68" customFormat="1" x14ac:dyDescent="0.25">
      <c r="A10926" s="69"/>
    </row>
    <row r="10927" spans="1:1" s="68" customFormat="1" x14ac:dyDescent="0.25">
      <c r="A10927" s="69"/>
    </row>
    <row r="10928" spans="1:1" s="68" customFormat="1" x14ac:dyDescent="0.25">
      <c r="A10928" s="69"/>
    </row>
    <row r="10929" spans="1:1" s="68" customFormat="1" x14ac:dyDescent="0.25">
      <c r="A10929" s="69"/>
    </row>
    <row r="10930" spans="1:1" s="68" customFormat="1" x14ac:dyDescent="0.25">
      <c r="A10930" s="69"/>
    </row>
    <row r="10931" spans="1:1" s="68" customFormat="1" x14ac:dyDescent="0.25">
      <c r="A10931" s="69"/>
    </row>
    <row r="10932" spans="1:1" s="68" customFormat="1" x14ac:dyDescent="0.25">
      <c r="A10932" s="69"/>
    </row>
    <row r="10933" spans="1:1" s="68" customFormat="1" x14ac:dyDescent="0.25">
      <c r="A10933" s="69"/>
    </row>
    <row r="10934" spans="1:1" s="68" customFormat="1" x14ac:dyDescent="0.25">
      <c r="A10934" s="69"/>
    </row>
    <row r="10935" spans="1:1" s="68" customFormat="1" x14ac:dyDescent="0.25">
      <c r="A10935" s="69"/>
    </row>
    <row r="10936" spans="1:1" s="68" customFormat="1" x14ac:dyDescent="0.25">
      <c r="A10936" s="69"/>
    </row>
    <row r="10937" spans="1:1" s="68" customFormat="1" x14ac:dyDescent="0.25">
      <c r="A10937" s="69"/>
    </row>
    <row r="10938" spans="1:1" s="68" customFormat="1" x14ac:dyDescent="0.25">
      <c r="A10938" s="69"/>
    </row>
    <row r="10939" spans="1:1" s="68" customFormat="1" x14ac:dyDescent="0.25">
      <c r="A10939" s="69"/>
    </row>
    <row r="10940" spans="1:1" s="68" customFormat="1" x14ac:dyDescent="0.25">
      <c r="A10940" s="69"/>
    </row>
    <row r="10941" spans="1:1" s="68" customFormat="1" x14ac:dyDescent="0.25">
      <c r="A10941" s="69"/>
    </row>
    <row r="10942" spans="1:1" s="68" customFormat="1" x14ac:dyDescent="0.25">
      <c r="A10942" s="69"/>
    </row>
    <row r="10943" spans="1:1" s="68" customFormat="1" x14ac:dyDescent="0.25">
      <c r="A10943" s="69"/>
    </row>
    <row r="10944" spans="1:1" s="68" customFormat="1" x14ac:dyDescent="0.25">
      <c r="A10944" s="69"/>
    </row>
    <row r="10945" spans="1:1" s="68" customFormat="1" x14ac:dyDescent="0.25">
      <c r="A10945" s="69"/>
    </row>
    <row r="10946" spans="1:1" s="68" customFormat="1" x14ac:dyDescent="0.25">
      <c r="A10946" s="69"/>
    </row>
    <row r="10947" spans="1:1" s="68" customFormat="1" x14ac:dyDescent="0.25">
      <c r="A10947" s="69"/>
    </row>
    <row r="10948" spans="1:1" s="68" customFormat="1" x14ac:dyDescent="0.25">
      <c r="A10948" s="69"/>
    </row>
    <row r="10949" spans="1:1" s="68" customFormat="1" x14ac:dyDescent="0.25">
      <c r="A10949" s="69"/>
    </row>
    <row r="10950" spans="1:1" s="68" customFormat="1" x14ac:dyDescent="0.25">
      <c r="A10950" s="69"/>
    </row>
    <row r="10951" spans="1:1" s="68" customFormat="1" x14ac:dyDescent="0.25">
      <c r="A10951" s="69"/>
    </row>
    <row r="10952" spans="1:1" s="68" customFormat="1" x14ac:dyDescent="0.25">
      <c r="A10952" s="69"/>
    </row>
    <row r="10953" spans="1:1" s="68" customFormat="1" x14ac:dyDescent="0.25">
      <c r="A10953" s="69"/>
    </row>
    <row r="10954" spans="1:1" s="68" customFormat="1" x14ac:dyDescent="0.25">
      <c r="A10954" s="69"/>
    </row>
    <row r="10955" spans="1:1" s="68" customFormat="1" x14ac:dyDescent="0.25">
      <c r="A10955" s="69"/>
    </row>
    <row r="10956" spans="1:1" s="68" customFormat="1" x14ac:dyDescent="0.25">
      <c r="A10956" s="69"/>
    </row>
    <row r="10957" spans="1:1" s="68" customFormat="1" x14ac:dyDescent="0.25">
      <c r="A10957" s="69"/>
    </row>
    <row r="10958" spans="1:1" s="68" customFormat="1" x14ac:dyDescent="0.25">
      <c r="A10958" s="69"/>
    </row>
    <row r="10959" spans="1:1" s="68" customFormat="1" x14ac:dyDescent="0.25">
      <c r="A10959" s="69"/>
    </row>
    <row r="10960" spans="1:1" s="68" customFormat="1" x14ac:dyDescent="0.25">
      <c r="A10960" s="69"/>
    </row>
    <row r="10961" spans="1:1" s="68" customFormat="1" x14ac:dyDescent="0.25">
      <c r="A10961" s="69"/>
    </row>
    <row r="10962" spans="1:1" s="68" customFormat="1" x14ac:dyDescent="0.25">
      <c r="A10962" s="69"/>
    </row>
    <row r="10963" spans="1:1" s="68" customFormat="1" x14ac:dyDescent="0.25">
      <c r="A10963" s="69"/>
    </row>
    <row r="10964" spans="1:1" s="68" customFormat="1" x14ac:dyDescent="0.25">
      <c r="A10964" s="69"/>
    </row>
    <row r="10965" spans="1:1" s="68" customFormat="1" x14ac:dyDescent="0.25">
      <c r="A10965" s="69"/>
    </row>
    <row r="10966" spans="1:1" s="68" customFormat="1" x14ac:dyDescent="0.25">
      <c r="A10966" s="69"/>
    </row>
    <row r="10967" spans="1:1" s="68" customFormat="1" x14ac:dyDescent="0.25">
      <c r="A10967" s="69"/>
    </row>
    <row r="10968" spans="1:1" s="68" customFormat="1" x14ac:dyDescent="0.25">
      <c r="A10968" s="69"/>
    </row>
    <row r="10969" spans="1:1" s="68" customFormat="1" x14ac:dyDescent="0.25">
      <c r="A10969" s="69"/>
    </row>
    <row r="10970" spans="1:1" s="68" customFormat="1" x14ac:dyDescent="0.25">
      <c r="A10970" s="69"/>
    </row>
    <row r="10971" spans="1:1" s="68" customFormat="1" x14ac:dyDescent="0.25">
      <c r="A10971" s="69"/>
    </row>
    <row r="10972" spans="1:1" s="68" customFormat="1" x14ac:dyDescent="0.25">
      <c r="A10972" s="69"/>
    </row>
    <row r="10973" spans="1:1" s="68" customFormat="1" x14ac:dyDescent="0.25">
      <c r="A10973" s="69"/>
    </row>
    <row r="10974" spans="1:1" s="68" customFormat="1" x14ac:dyDescent="0.25">
      <c r="A10974" s="69"/>
    </row>
    <row r="10975" spans="1:1" s="68" customFormat="1" x14ac:dyDescent="0.25">
      <c r="A10975" s="69"/>
    </row>
    <row r="10976" spans="1:1" s="68" customFormat="1" x14ac:dyDescent="0.25">
      <c r="A10976" s="69"/>
    </row>
    <row r="10977" spans="1:1" s="68" customFormat="1" x14ac:dyDescent="0.25">
      <c r="A10977" s="69"/>
    </row>
    <row r="10978" spans="1:1" s="68" customFormat="1" x14ac:dyDescent="0.25">
      <c r="A10978" s="69"/>
    </row>
    <row r="10979" spans="1:1" s="68" customFormat="1" x14ac:dyDescent="0.25">
      <c r="A10979" s="69"/>
    </row>
    <row r="10980" spans="1:1" s="68" customFormat="1" x14ac:dyDescent="0.25">
      <c r="A10980" s="69"/>
    </row>
    <row r="10981" spans="1:1" s="68" customFormat="1" x14ac:dyDescent="0.25">
      <c r="A10981" s="69"/>
    </row>
    <row r="10982" spans="1:1" s="68" customFormat="1" x14ac:dyDescent="0.25">
      <c r="A10982" s="69"/>
    </row>
    <row r="10983" spans="1:1" s="68" customFormat="1" x14ac:dyDescent="0.25">
      <c r="A10983" s="69"/>
    </row>
    <row r="10984" spans="1:1" s="68" customFormat="1" x14ac:dyDescent="0.25">
      <c r="A10984" s="69"/>
    </row>
    <row r="10985" spans="1:1" s="68" customFormat="1" x14ac:dyDescent="0.25">
      <c r="A10985" s="69"/>
    </row>
    <row r="10986" spans="1:1" s="68" customFormat="1" x14ac:dyDescent="0.25">
      <c r="A10986" s="69"/>
    </row>
    <row r="10987" spans="1:1" s="68" customFormat="1" x14ac:dyDescent="0.25">
      <c r="A10987" s="69"/>
    </row>
    <row r="10988" spans="1:1" s="68" customFormat="1" x14ac:dyDescent="0.25">
      <c r="A10988" s="69"/>
    </row>
    <row r="10989" spans="1:1" s="68" customFormat="1" x14ac:dyDescent="0.25">
      <c r="A10989" s="69"/>
    </row>
    <row r="10990" spans="1:1" s="68" customFormat="1" x14ac:dyDescent="0.25">
      <c r="A10990" s="69"/>
    </row>
    <row r="10991" spans="1:1" s="68" customFormat="1" x14ac:dyDescent="0.25">
      <c r="A10991" s="69"/>
    </row>
    <row r="10992" spans="1:1" s="68" customFormat="1" x14ac:dyDescent="0.25">
      <c r="A10992" s="69"/>
    </row>
    <row r="10993" spans="1:1" s="68" customFormat="1" x14ac:dyDescent="0.25">
      <c r="A10993" s="69"/>
    </row>
    <row r="10994" spans="1:1" s="68" customFormat="1" x14ac:dyDescent="0.25">
      <c r="A10994" s="69"/>
    </row>
    <row r="10995" spans="1:1" s="68" customFormat="1" x14ac:dyDescent="0.25">
      <c r="A10995" s="69"/>
    </row>
    <row r="10996" spans="1:1" s="68" customFormat="1" x14ac:dyDescent="0.25">
      <c r="A10996" s="69"/>
    </row>
    <row r="10997" spans="1:1" s="68" customFormat="1" x14ac:dyDescent="0.25">
      <c r="A10997" s="69"/>
    </row>
    <row r="10998" spans="1:1" s="68" customFormat="1" x14ac:dyDescent="0.25">
      <c r="A10998" s="69"/>
    </row>
    <row r="10999" spans="1:1" s="68" customFormat="1" x14ac:dyDescent="0.25">
      <c r="A10999" s="69"/>
    </row>
    <row r="11000" spans="1:1" s="68" customFormat="1" x14ac:dyDescent="0.25">
      <c r="A11000" s="69"/>
    </row>
    <row r="11001" spans="1:1" s="68" customFormat="1" x14ac:dyDescent="0.25">
      <c r="A11001" s="69"/>
    </row>
    <row r="11002" spans="1:1" s="68" customFormat="1" x14ac:dyDescent="0.25">
      <c r="A11002" s="69"/>
    </row>
    <row r="11003" spans="1:1" s="68" customFormat="1" x14ac:dyDescent="0.25">
      <c r="A11003" s="69"/>
    </row>
    <row r="11004" spans="1:1" s="68" customFormat="1" x14ac:dyDescent="0.25">
      <c r="A11004" s="69"/>
    </row>
    <row r="11005" spans="1:1" s="68" customFormat="1" x14ac:dyDescent="0.25">
      <c r="A11005" s="69"/>
    </row>
    <row r="11006" spans="1:1" s="68" customFormat="1" x14ac:dyDescent="0.25">
      <c r="A11006" s="69"/>
    </row>
    <row r="11007" spans="1:1" s="68" customFormat="1" x14ac:dyDescent="0.25">
      <c r="A11007" s="69"/>
    </row>
    <row r="11008" spans="1:1" s="68" customFormat="1" x14ac:dyDescent="0.25">
      <c r="A11008" s="69"/>
    </row>
    <row r="11009" spans="1:1" s="68" customFormat="1" x14ac:dyDescent="0.25">
      <c r="A11009" s="69"/>
    </row>
    <row r="11010" spans="1:1" s="68" customFormat="1" x14ac:dyDescent="0.25">
      <c r="A11010" s="69"/>
    </row>
    <row r="11011" spans="1:1" s="68" customFormat="1" x14ac:dyDescent="0.25">
      <c r="A11011" s="69"/>
    </row>
    <row r="11012" spans="1:1" s="68" customFormat="1" x14ac:dyDescent="0.25">
      <c r="A11012" s="69"/>
    </row>
    <row r="11013" spans="1:1" s="68" customFormat="1" x14ac:dyDescent="0.25">
      <c r="A11013" s="69"/>
    </row>
    <row r="11014" spans="1:1" s="68" customFormat="1" x14ac:dyDescent="0.25">
      <c r="A11014" s="69"/>
    </row>
    <row r="11015" spans="1:1" s="68" customFormat="1" x14ac:dyDescent="0.25">
      <c r="A11015" s="69"/>
    </row>
    <row r="11016" spans="1:1" s="68" customFormat="1" x14ac:dyDescent="0.25">
      <c r="A11016" s="69"/>
    </row>
    <row r="11017" spans="1:1" s="68" customFormat="1" x14ac:dyDescent="0.25">
      <c r="A11017" s="69"/>
    </row>
    <row r="11018" spans="1:1" s="68" customFormat="1" x14ac:dyDescent="0.25">
      <c r="A11018" s="69"/>
    </row>
    <row r="11019" spans="1:1" s="68" customFormat="1" x14ac:dyDescent="0.25">
      <c r="A11019" s="69"/>
    </row>
    <row r="11020" spans="1:1" s="68" customFormat="1" x14ac:dyDescent="0.25">
      <c r="A11020" s="69"/>
    </row>
    <row r="11021" spans="1:1" s="68" customFormat="1" x14ac:dyDescent="0.25">
      <c r="A11021" s="69"/>
    </row>
    <row r="11022" spans="1:1" s="68" customFormat="1" x14ac:dyDescent="0.25">
      <c r="A11022" s="69"/>
    </row>
    <row r="11023" spans="1:1" s="68" customFormat="1" x14ac:dyDescent="0.25">
      <c r="A11023" s="69"/>
    </row>
    <row r="11024" spans="1:1" s="68" customFormat="1" x14ac:dyDescent="0.25">
      <c r="A11024" s="69"/>
    </row>
    <row r="11025" spans="1:1" s="68" customFormat="1" x14ac:dyDescent="0.25">
      <c r="A11025" s="69"/>
    </row>
    <row r="11026" spans="1:1" s="68" customFormat="1" x14ac:dyDescent="0.25">
      <c r="A11026" s="69"/>
    </row>
    <row r="11027" spans="1:1" s="68" customFormat="1" x14ac:dyDescent="0.25">
      <c r="A11027" s="69"/>
    </row>
    <row r="11028" spans="1:1" s="68" customFormat="1" x14ac:dyDescent="0.25">
      <c r="A11028" s="69"/>
    </row>
    <row r="11029" spans="1:1" s="68" customFormat="1" x14ac:dyDescent="0.25">
      <c r="A11029" s="69"/>
    </row>
    <row r="11030" spans="1:1" s="68" customFormat="1" x14ac:dyDescent="0.25">
      <c r="A11030" s="69"/>
    </row>
    <row r="11031" spans="1:1" s="68" customFormat="1" x14ac:dyDescent="0.25">
      <c r="A11031" s="69"/>
    </row>
    <row r="11032" spans="1:1" s="68" customFormat="1" x14ac:dyDescent="0.25">
      <c r="A11032" s="69"/>
    </row>
    <row r="11033" spans="1:1" s="68" customFormat="1" x14ac:dyDescent="0.25">
      <c r="A11033" s="69"/>
    </row>
    <row r="11034" spans="1:1" s="68" customFormat="1" x14ac:dyDescent="0.25">
      <c r="A11034" s="69"/>
    </row>
    <row r="11035" spans="1:1" s="68" customFormat="1" x14ac:dyDescent="0.25">
      <c r="A11035" s="69"/>
    </row>
    <row r="11036" spans="1:1" s="68" customFormat="1" x14ac:dyDescent="0.25">
      <c r="A11036" s="69"/>
    </row>
    <row r="11037" spans="1:1" s="68" customFormat="1" x14ac:dyDescent="0.25">
      <c r="A11037" s="69"/>
    </row>
    <row r="11038" spans="1:1" s="68" customFormat="1" x14ac:dyDescent="0.25">
      <c r="A11038" s="69"/>
    </row>
    <row r="11039" spans="1:1" s="68" customFormat="1" x14ac:dyDescent="0.25">
      <c r="A11039" s="69"/>
    </row>
    <row r="11040" spans="1:1" s="68" customFormat="1" x14ac:dyDescent="0.25">
      <c r="A11040" s="69"/>
    </row>
    <row r="11041" spans="1:1" s="68" customFormat="1" x14ac:dyDescent="0.25">
      <c r="A11041" s="69"/>
    </row>
    <row r="11042" spans="1:1" s="68" customFormat="1" x14ac:dyDescent="0.25">
      <c r="A11042" s="69"/>
    </row>
    <row r="11043" spans="1:1" s="68" customFormat="1" x14ac:dyDescent="0.25">
      <c r="A11043" s="69"/>
    </row>
    <row r="11044" spans="1:1" s="68" customFormat="1" x14ac:dyDescent="0.25">
      <c r="A11044" s="69"/>
    </row>
    <row r="11045" spans="1:1" s="68" customFormat="1" x14ac:dyDescent="0.25">
      <c r="A11045" s="69"/>
    </row>
    <row r="11046" spans="1:1" s="68" customFormat="1" x14ac:dyDescent="0.25">
      <c r="A11046" s="69"/>
    </row>
    <row r="11047" spans="1:1" s="68" customFormat="1" x14ac:dyDescent="0.25">
      <c r="A11047" s="69"/>
    </row>
    <row r="11048" spans="1:1" s="68" customFormat="1" x14ac:dyDescent="0.25">
      <c r="A11048" s="69"/>
    </row>
    <row r="11049" spans="1:1" s="68" customFormat="1" x14ac:dyDescent="0.25">
      <c r="A11049" s="69"/>
    </row>
    <row r="11050" spans="1:1" s="68" customFormat="1" x14ac:dyDescent="0.25">
      <c r="A11050" s="69"/>
    </row>
    <row r="11051" spans="1:1" s="68" customFormat="1" x14ac:dyDescent="0.25">
      <c r="A11051" s="69"/>
    </row>
    <row r="11052" spans="1:1" s="68" customFormat="1" x14ac:dyDescent="0.25">
      <c r="A11052" s="69"/>
    </row>
    <row r="11053" spans="1:1" s="68" customFormat="1" x14ac:dyDescent="0.25">
      <c r="A11053" s="69"/>
    </row>
    <row r="11054" spans="1:1" s="68" customFormat="1" x14ac:dyDescent="0.25">
      <c r="A11054" s="69"/>
    </row>
    <row r="11055" spans="1:1" s="68" customFormat="1" x14ac:dyDescent="0.25">
      <c r="A11055" s="69"/>
    </row>
    <row r="11056" spans="1:1" s="68" customFormat="1" x14ac:dyDescent="0.25">
      <c r="A11056" s="69"/>
    </row>
    <row r="11057" spans="1:1" s="68" customFormat="1" x14ac:dyDescent="0.25">
      <c r="A11057" s="69"/>
    </row>
    <row r="11058" spans="1:1" s="68" customFormat="1" x14ac:dyDescent="0.25">
      <c r="A11058" s="69"/>
    </row>
    <row r="11059" spans="1:1" s="68" customFormat="1" x14ac:dyDescent="0.25">
      <c r="A11059" s="69"/>
    </row>
    <row r="11060" spans="1:1" s="68" customFormat="1" x14ac:dyDescent="0.25">
      <c r="A11060" s="69"/>
    </row>
    <row r="11061" spans="1:1" s="68" customFormat="1" x14ac:dyDescent="0.25">
      <c r="A11061" s="69"/>
    </row>
    <row r="11062" spans="1:1" s="68" customFormat="1" x14ac:dyDescent="0.25">
      <c r="A11062" s="69"/>
    </row>
    <row r="11063" spans="1:1" s="68" customFormat="1" x14ac:dyDescent="0.25">
      <c r="A11063" s="69"/>
    </row>
    <row r="11064" spans="1:1" s="68" customFormat="1" x14ac:dyDescent="0.25">
      <c r="A11064" s="69"/>
    </row>
    <row r="11065" spans="1:1" s="68" customFormat="1" x14ac:dyDescent="0.25">
      <c r="A11065" s="69"/>
    </row>
    <row r="11066" spans="1:1" s="68" customFormat="1" x14ac:dyDescent="0.25">
      <c r="A11066" s="69"/>
    </row>
    <row r="11067" spans="1:1" s="68" customFormat="1" x14ac:dyDescent="0.25">
      <c r="A11067" s="69"/>
    </row>
    <row r="11068" spans="1:1" s="68" customFormat="1" x14ac:dyDescent="0.25">
      <c r="A11068" s="69"/>
    </row>
    <row r="11069" spans="1:1" s="68" customFormat="1" x14ac:dyDescent="0.25">
      <c r="A11069" s="69"/>
    </row>
    <row r="11070" spans="1:1" s="68" customFormat="1" x14ac:dyDescent="0.25">
      <c r="A11070" s="69"/>
    </row>
    <row r="11071" spans="1:1" s="68" customFormat="1" x14ac:dyDescent="0.25">
      <c r="A11071" s="69"/>
    </row>
    <row r="11072" spans="1:1" s="68" customFormat="1" x14ac:dyDescent="0.25">
      <c r="A11072" s="69"/>
    </row>
    <row r="11073" spans="1:1" s="68" customFormat="1" x14ac:dyDescent="0.25">
      <c r="A11073" s="69"/>
    </row>
    <row r="11074" spans="1:1" s="68" customFormat="1" x14ac:dyDescent="0.25">
      <c r="A11074" s="69"/>
    </row>
    <row r="11075" spans="1:1" s="68" customFormat="1" x14ac:dyDescent="0.25">
      <c r="A11075" s="69"/>
    </row>
    <row r="11076" spans="1:1" s="68" customFormat="1" x14ac:dyDescent="0.25">
      <c r="A11076" s="69"/>
    </row>
    <row r="11077" spans="1:1" s="68" customFormat="1" x14ac:dyDescent="0.25">
      <c r="A11077" s="69"/>
    </row>
    <row r="11078" spans="1:1" s="68" customFormat="1" x14ac:dyDescent="0.25">
      <c r="A11078" s="69"/>
    </row>
    <row r="11079" spans="1:1" s="68" customFormat="1" x14ac:dyDescent="0.25">
      <c r="A11079" s="69"/>
    </row>
    <row r="11080" spans="1:1" s="68" customFormat="1" x14ac:dyDescent="0.25">
      <c r="A11080" s="69"/>
    </row>
    <row r="11081" spans="1:1" s="68" customFormat="1" x14ac:dyDescent="0.25">
      <c r="A11081" s="69"/>
    </row>
    <row r="11082" spans="1:1" s="68" customFormat="1" x14ac:dyDescent="0.25">
      <c r="A11082" s="69"/>
    </row>
    <row r="11083" spans="1:1" s="68" customFormat="1" x14ac:dyDescent="0.25">
      <c r="A11083" s="69"/>
    </row>
    <row r="11084" spans="1:1" s="68" customFormat="1" x14ac:dyDescent="0.25">
      <c r="A11084" s="69"/>
    </row>
    <row r="11085" spans="1:1" s="68" customFormat="1" x14ac:dyDescent="0.25">
      <c r="A11085" s="69"/>
    </row>
    <row r="11086" spans="1:1" s="68" customFormat="1" x14ac:dyDescent="0.25">
      <c r="A11086" s="69"/>
    </row>
    <row r="11087" spans="1:1" s="68" customFormat="1" x14ac:dyDescent="0.25">
      <c r="A11087" s="69"/>
    </row>
    <row r="11088" spans="1:1" s="68" customFormat="1" x14ac:dyDescent="0.25">
      <c r="A11088" s="69"/>
    </row>
    <row r="11089" spans="1:1" s="68" customFormat="1" x14ac:dyDescent="0.25">
      <c r="A11089" s="69"/>
    </row>
    <row r="11090" spans="1:1" s="68" customFormat="1" x14ac:dyDescent="0.25">
      <c r="A11090" s="69"/>
    </row>
    <row r="11091" spans="1:1" s="68" customFormat="1" x14ac:dyDescent="0.25">
      <c r="A11091" s="69"/>
    </row>
    <row r="11092" spans="1:1" s="68" customFormat="1" x14ac:dyDescent="0.25">
      <c r="A11092" s="69"/>
    </row>
    <row r="11093" spans="1:1" s="68" customFormat="1" x14ac:dyDescent="0.25">
      <c r="A11093" s="69"/>
    </row>
    <row r="11094" spans="1:1" s="68" customFormat="1" x14ac:dyDescent="0.25">
      <c r="A11094" s="69"/>
    </row>
    <row r="11095" spans="1:1" s="68" customFormat="1" x14ac:dyDescent="0.25">
      <c r="A11095" s="69"/>
    </row>
    <row r="11096" spans="1:1" s="68" customFormat="1" x14ac:dyDescent="0.25">
      <c r="A11096" s="69"/>
    </row>
    <row r="11097" spans="1:1" s="68" customFormat="1" x14ac:dyDescent="0.25">
      <c r="A11097" s="69"/>
    </row>
    <row r="11098" spans="1:1" s="68" customFormat="1" x14ac:dyDescent="0.25">
      <c r="A11098" s="69"/>
    </row>
    <row r="11099" spans="1:1" s="68" customFormat="1" x14ac:dyDescent="0.25">
      <c r="A11099" s="69"/>
    </row>
    <row r="11100" spans="1:1" s="68" customFormat="1" x14ac:dyDescent="0.25">
      <c r="A11100" s="69"/>
    </row>
    <row r="11101" spans="1:1" s="68" customFormat="1" x14ac:dyDescent="0.25">
      <c r="A11101" s="69"/>
    </row>
    <row r="11102" spans="1:1" s="68" customFormat="1" x14ac:dyDescent="0.25">
      <c r="A11102" s="69"/>
    </row>
    <row r="11103" spans="1:1" s="68" customFormat="1" x14ac:dyDescent="0.25">
      <c r="A11103" s="69"/>
    </row>
    <row r="11104" spans="1:1" s="68" customFormat="1" x14ac:dyDescent="0.25">
      <c r="A11104" s="69"/>
    </row>
    <row r="11105" spans="1:1" s="68" customFormat="1" x14ac:dyDescent="0.25">
      <c r="A11105" s="69"/>
    </row>
    <row r="11106" spans="1:1" s="68" customFormat="1" x14ac:dyDescent="0.25">
      <c r="A11106" s="69"/>
    </row>
    <row r="11107" spans="1:1" s="68" customFormat="1" x14ac:dyDescent="0.25">
      <c r="A11107" s="69"/>
    </row>
    <row r="11108" spans="1:1" s="68" customFormat="1" x14ac:dyDescent="0.25">
      <c r="A11108" s="69"/>
    </row>
    <row r="11109" spans="1:1" s="68" customFormat="1" x14ac:dyDescent="0.25">
      <c r="A11109" s="69"/>
    </row>
    <row r="11110" spans="1:1" s="68" customFormat="1" x14ac:dyDescent="0.25">
      <c r="A11110" s="69"/>
    </row>
    <row r="11111" spans="1:1" s="68" customFormat="1" x14ac:dyDescent="0.25">
      <c r="A11111" s="69"/>
    </row>
    <row r="11112" spans="1:1" s="68" customFormat="1" x14ac:dyDescent="0.25">
      <c r="A11112" s="69"/>
    </row>
    <row r="11113" spans="1:1" s="68" customFormat="1" x14ac:dyDescent="0.25">
      <c r="A11113" s="69"/>
    </row>
    <row r="11114" spans="1:1" s="68" customFormat="1" x14ac:dyDescent="0.25">
      <c r="A11114" s="69"/>
    </row>
    <row r="11115" spans="1:1" s="68" customFormat="1" x14ac:dyDescent="0.25">
      <c r="A11115" s="69"/>
    </row>
    <row r="11116" spans="1:1" s="68" customFormat="1" x14ac:dyDescent="0.25">
      <c r="A11116" s="69"/>
    </row>
    <row r="11117" spans="1:1" s="68" customFormat="1" x14ac:dyDescent="0.25">
      <c r="A11117" s="69"/>
    </row>
    <row r="11118" spans="1:1" s="68" customFormat="1" x14ac:dyDescent="0.25">
      <c r="A11118" s="69"/>
    </row>
    <row r="11119" spans="1:1" s="68" customFormat="1" x14ac:dyDescent="0.25">
      <c r="A11119" s="69"/>
    </row>
    <row r="11120" spans="1:1" s="68" customFormat="1" x14ac:dyDescent="0.25">
      <c r="A11120" s="69"/>
    </row>
    <row r="11121" spans="1:1" s="68" customFormat="1" x14ac:dyDescent="0.25">
      <c r="A11121" s="69"/>
    </row>
    <row r="11122" spans="1:1" s="68" customFormat="1" x14ac:dyDescent="0.25">
      <c r="A11122" s="69"/>
    </row>
    <row r="11123" spans="1:1" s="68" customFormat="1" x14ac:dyDescent="0.25">
      <c r="A11123" s="69"/>
    </row>
    <row r="11124" spans="1:1" s="68" customFormat="1" x14ac:dyDescent="0.25">
      <c r="A11124" s="69"/>
    </row>
    <row r="11125" spans="1:1" s="68" customFormat="1" x14ac:dyDescent="0.25">
      <c r="A11125" s="69"/>
    </row>
    <row r="11126" spans="1:1" s="68" customFormat="1" x14ac:dyDescent="0.25">
      <c r="A11126" s="69"/>
    </row>
    <row r="11127" spans="1:1" s="68" customFormat="1" x14ac:dyDescent="0.25">
      <c r="A11127" s="69"/>
    </row>
    <row r="11128" spans="1:1" s="68" customFormat="1" x14ac:dyDescent="0.25">
      <c r="A11128" s="69"/>
    </row>
    <row r="11129" spans="1:1" s="68" customFormat="1" x14ac:dyDescent="0.25">
      <c r="A11129" s="69"/>
    </row>
    <row r="11130" spans="1:1" s="68" customFormat="1" x14ac:dyDescent="0.25">
      <c r="A11130" s="69"/>
    </row>
    <row r="11131" spans="1:1" s="68" customFormat="1" x14ac:dyDescent="0.25">
      <c r="A11131" s="69"/>
    </row>
    <row r="11132" spans="1:1" s="68" customFormat="1" x14ac:dyDescent="0.25">
      <c r="A11132" s="69"/>
    </row>
    <row r="11133" spans="1:1" s="68" customFormat="1" x14ac:dyDescent="0.25">
      <c r="A11133" s="69"/>
    </row>
    <row r="11134" spans="1:1" s="68" customFormat="1" x14ac:dyDescent="0.25">
      <c r="A11134" s="69"/>
    </row>
    <row r="11135" spans="1:1" s="68" customFormat="1" x14ac:dyDescent="0.25">
      <c r="A11135" s="69"/>
    </row>
    <row r="11136" spans="1:1" s="68" customFormat="1" x14ac:dyDescent="0.25">
      <c r="A11136" s="69"/>
    </row>
    <row r="11137" spans="1:1" s="68" customFormat="1" x14ac:dyDescent="0.25">
      <c r="A11137" s="69"/>
    </row>
    <row r="11138" spans="1:1" s="68" customFormat="1" x14ac:dyDescent="0.25">
      <c r="A11138" s="69"/>
    </row>
    <row r="11139" spans="1:1" s="68" customFormat="1" x14ac:dyDescent="0.25">
      <c r="A11139" s="69"/>
    </row>
    <row r="11140" spans="1:1" s="68" customFormat="1" x14ac:dyDescent="0.25">
      <c r="A11140" s="69"/>
    </row>
    <row r="11141" spans="1:1" s="68" customFormat="1" x14ac:dyDescent="0.25">
      <c r="A11141" s="69"/>
    </row>
    <row r="11142" spans="1:1" s="68" customFormat="1" x14ac:dyDescent="0.25">
      <c r="A11142" s="69"/>
    </row>
    <row r="11143" spans="1:1" s="68" customFormat="1" x14ac:dyDescent="0.25">
      <c r="A11143" s="69"/>
    </row>
    <row r="11144" spans="1:1" s="68" customFormat="1" x14ac:dyDescent="0.25">
      <c r="A11144" s="69"/>
    </row>
    <row r="11145" spans="1:1" s="68" customFormat="1" x14ac:dyDescent="0.25">
      <c r="A11145" s="69"/>
    </row>
    <row r="11146" spans="1:1" s="68" customFormat="1" x14ac:dyDescent="0.25">
      <c r="A11146" s="69"/>
    </row>
    <row r="11147" spans="1:1" s="68" customFormat="1" x14ac:dyDescent="0.25">
      <c r="A11147" s="69"/>
    </row>
    <row r="11148" spans="1:1" s="68" customFormat="1" x14ac:dyDescent="0.25">
      <c r="A11148" s="69"/>
    </row>
    <row r="11149" spans="1:1" s="68" customFormat="1" x14ac:dyDescent="0.25">
      <c r="A11149" s="69"/>
    </row>
    <row r="11150" spans="1:1" s="68" customFormat="1" x14ac:dyDescent="0.25">
      <c r="A11150" s="69"/>
    </row>
    <row r="11151" spans="1:1" s="68" customFormat="1" x14ac:dyDescent="0.25">
      <c r="A11151" s="69"/>
    </row>
    <row r="11152" spans="1:1" s="68" customFormat="1" x14ac:dyDescent="0.25">
      <c r="A11152" s="69"/>
    </row>
    <row r="11153" spans="1:1" s="68" customFormat="1" x14ac:dyDescent="0.25">
      <c r="A11153" s="69"/>
    </row>
    <row r="11154" spans="1:1" s="68" customFormat="1" x14ac:dyDescent="0.25">
      <c r="A11154" s="69"/>
    </row>
    <row r="11155" spans="1:1" s="68" customFormat="1" x14ac:dyDescent="0.25">
      <c r="A11155" s="69"/>
    </row>
    <row r="11156" spans="1:1" s="68" customFormat="1" x14ac:dyDescent="0.25">
      <c r="A11156" s="69"/>
    </row>
    <row r="11157" spans="1:1" s="68" customFormat="1" x14ac:dyDescent="0.25">
      <c r="A11157" s="69"/>
    </row>
    <row r="11158" spans="1:1" s="68" customFormat="1" x14ac:dyDescent="0.25">
      <c r="A11158" s="69"/>
    </row>
    <row r="11159" spans="1:1" s="68" customFormat="1" x14ac:dyDescent="0.25">
      <c r="A11159" s="69"/>
    </row>
    <row r="11160" spans="1:1" s="68" customFormat="1" x14ac:dyDescent="0.25">
      <c r="A11160" s="69"/>
    </row>
    <row r="11161" spans="1:1" s="68" customFormat="1" x14ac:dyDescent="0.25">
      <c r="A11161" s="69"/>
    </row>
    <row r="11162" spans="1:1" s="68" customFormat="1" x14ac:dyDescent="0.25">
      <c r="A11162" s="69"/>
    </row>
    <row r="11163" spans="1:1" s="68" customFormat="1" x14ac:dyDescent="0.25">
      <c r="A11163" s="69"/>
    </row>
    <row r="11164" spans="1:1" s="68" customFormat="1" x14ac:dyDescent="0.25">
      <c r="A11164" s="69"/>
    </row>
    <row r="11165" spans="1:1" s="68" customFormat="1" x14ac:dyDescent="0.25">
      <c r="A11165" s="69"/>
    </row>
    <row r="11166" spans="1:1" s="68" customFormat="1" x14ac:dyDescent="0.25">
      <c r="A11166" s="69"/>
    </row>
    <row r="11167" spans="1:1" s="68" customFormat="1" x14ac:dyDescent="0.25">
      <c r="A11167" s="69"/>
    </row>
    <row r="11168" spans="1:1" s="68" customFormat="1" x14ac:dyDescent="0.25">
      <c r="A11168" s="69"/>
    </row>
    <row r="11169" spans="1:1" s="68" customFormat="1" x14ac:dyDescent="0.25">
      <c r="A11169" s="69"/>
    </row>
    <row r="11170" spans="1:1" s="68" customFormat="1" x14ac:dyDescent="0.25">
      <c r="A11170" s="69"/>
    </row>
    <row r="11171" spans="1:1" s="68" customFormat="1" x14ac:dyDescent="0.25">
      <c r="A11171" s="69"/>
    </row>
    <row r="11172" spans="1:1" s="68" customFormat="1" x14ac:dyDescent="0.25">
      <c r="A11172" s="69"/>
    </row>
    <row r="11173" spans="1:1" s="68" customFormat="1" x14ac:dyDescent="0.25">
      <c r="A11173" s="69"/>
    </row>
    <row r="11174" spans="1:1" s="68" customFormat="1" x14ac:dyDescent="0.25">
      <c r="A11174" s="69"/>
    </row>
    <row r="11175" spans="1:1" s="68" customFormat="1" x14ac:dyDescent="0.25">
      <c r="A11175" s="69"/>
    </row>
    <row r="11176" spans="1:1" s="68" customFormat="1" x14ac:dyDescent="0.25">
      <c r="A11176" s="69"/>
    </row>
    <row r="11177" spans="1:1" s="68" customFormat="1" x14ac:dyDescent="0.25">
      <c r="A11177" s="69"/>
    </row>
    <row r="11178" spans="1:1" s="68" customFormat="1" x14ac:dyDescent="0.25">
      <c r="A11178" s="69"/>
    </row>
    <row r="11179" spans="1:1" s="68" customFormat="1" x14ac:dyDescent="0.25">
      <c r="A11179" s="69"/>
    </row>
    <row r="11180" spans="1:1" s="68" customFormat="1" x14ac:dyDescent="0.25">
      <c r="A11180" s="69"/>
    </row>
    <row r="11181" spans="1:1" s="68" customFormat="1" x14ac:dyDescent="0.25">
      <c r="A11181" s="69"/>
    </row>
    <row r="11182" spans="1:1" s="68" customFormat="1" x14ac:dyDescent="0.25">
      <c r="A11182" s="69"/>
    </row>
    <row r="11183" spans="1:1" s="68" customFormat="1" x14ac:dyDescent="0.25">
      <c r="A11183" s="69"/>
    </row>
    <row r="11184" spans="1:1" s="68" customFormat="1" x14ac:dyDescent="0.25">
      <c r="A11184" s="69"/>
    </row>
    <row r="11185" spans="1:1" s="68" customFormat="1" x14ac:dyDescent="0.25">
      <c r="A11185" s="69"/>
    </row>
    <row r="11186" spans="1:1" s="68" customFormat="1" x14ac:dyDescent="0.25">
      <c r="A11186" s="69"/>
    </row>
    <row r="11187" spans="1:1" s="68" customFormat="1" x14ac:dyDescent="0.25">
      <c r="A11187" s="69"/>
    </row>
    <row r="11188" spans="1:1" s="68" customFormat="1" x14ac:dyDescent="0.25">
      <c r="A11188" s="69"/>
    </row>
    <row r="11189" spans="1:1" s="68" customFormat="1" x14ac:dyDescent="0.25">
      <c r="A11189" s="69"/>
    </row>
    <row r="11190" spans="1:1" s="68" customFormat="1" x14ac:dyDescent="0.25">
      <c r="A11190" s="69"/>
    </row>
    <row r="11191" spans="1:1" s="68" customFormat="1" x14ac:dyDescent="0.25">
      <c r="A11191" s="69"/>
    </row>
    <row r="11192" spans="1:1" s="68" customFormat="1" x14ac:dyDescent="0.25">
      <c r="A11192" s="69"/>
    </row>
    <row r="11193" spans="1:1" s="68" customFormat="1" x14ac:dyDescent="0.25">
      <c r="A11193" s="69"/>
    </row>
    <row r="11194" spans="1:1" s="68" customFormat="1" x14ac:dyDescent="0.25">
      <c r="A11194" s="69"/>
    </row>
    <row r="11195" spans="1:1" s="68" customFormat="1" x14ac:dyDescent="0.25">
      <c r="A11195" s="69"/>
    </row>
    <row r="11196" spans="1:1" s="68" customFormat="1" x14ac:dyDescent="0.25">
      <c r="A11196" s="69"/>
    </row>
    <row r="11197" spans="1:1" s="68" customFormat="1" x14ac:dyDescent="0.25">
      <c r="A11197" s="69"/>
    </row>
    <row r="11198" spans="1:1" s="68" customFormat="1" x14ac:dyDescent="0.25">
      <c r="A11198" s="69"/>
    </row>
    <row r="11199" spans="1:1" s="68" customFormat="1" x14ac:dyDescent="0.25">
      <c r="A11199" s="69"/>
    </row>
    <row r="11200" spans="1:1" s="68" customFormat="1" x14ac:dyDescent="0.25">
      <c r="A11200" s="69"/>
    </row>
    <row r="11201" spans="1:1" s="68" customFormat="1" x14ac:dyDescent="0.25">
      <c r="A11201" s="69"/>
    </row>
    <row r="11202" spans="1:1" s="68" customFormat="1" x14ac:dyDescent="0.25">
      <c r="A11202" s="69"/>
    </row>
    <row r="11203" spans="1:1" s="68" customFormat="1" x14ac:dyDescent="0.25">
      <c r="A11203" s="69"/>
    </row>
    <row r="11204" spans="1:1" s="68" customFormat="1" x14ac:dyDescent="0.25">
      <c r="A11204" s="69"/>
    </row>
    <row r="11205" spans="1:1" s="68" customFormat="1" x14ac:dyDescent="0.25">
      <c r="A11205" s="69"/>
    </row>
    <row r="11206" spans="1:1" s="68" customFormat="1" x14ac:dyDescent="0.25">
      <c r="A11206" s="69"/>
    </row>
    <row r="11207" spans="1:1" s="68" customFormat="1" x14ac:dyDescent="0.25">
      <c r="A11207" s="69"/>
    </row>
    <row r="11208" spans="1:1" s="68" customFormat="1" x14ac:dyDescent="0.25">
      <c r="A11208" s="69"/>
    </row>
    <row r="11209" spans="1:1" s="68" customFormat="1" x14ac:dyDescent="0.25">
      <c r="A11209" s="69"/>
    </row>
    <row r="11210" spans="1:1" s="68" customFormat="1" x14ac:dyDescent="0.25">
      <c r="A11210" s="69"/>
    </row>
    <row r="11211" spans="1:1" s="68" customFormat="1" x14ac:dyDescent="0.25">
      <c r="A11211" s="69"/>
    </row>
    <row r="11212" spans="1:1" s="68" customFormat="1" x14ac:dyDescent="0.25">
      <c r="A11212" s="69"/>
    </row>
    <row r="11213" spans="1:1" s="68" customFormat="1" x14ac:dyDescent="0.25">
      <c r="A11213" s="69"/>
    </row>
    <row r="11214" spans="1:1" s="68" customFormat="1" x14ac:dyDescent="0.25">
      <c r="A11214" s="69"/>
    </row>
    <row r="11215" spans="1:1" s="68" customFormat="1" x14ac:dyDescent="0.25">
      <c r="A11215" s="69"/>
    </row>
    <row r="11216" spans="1:1" s="68" customFormat="1" x14ac:dyDescent="0.25">
      <c r="A11216" s="69"/>
    </row>
    <row r="11217" spans="1:1" s="68" customFormat="1" x14ac:dyDescent="0.25">
      <c r="A11217" s="69"/>
    </row>
    <row r="11218" spans="1:1" s="68" customFormat="1" x14ac:dyDescent="0.25">
      <c r="A11218" s="69"/>
    </row>
    <row r="11219" spans="1:1" s="68" customFormat="1" x14ac:dyDescent="0.25">
      <c r="A11219" s="69"/>
    </row>
    <row r="11220" spans="1:1" s="68" customFormat="1" x14ac:dyDescent="0.25">
      <c r="A11220" s="69"/>
    </row>
    <row r="11221" spans="1:1" s="68" customFormat="1" x14ac:dyDescent="0.25">
      <c r="A11221" s="69"/>
    </row>
    <row r="11222" spans="1:1" s="68" customFormat="1" x14ac:dyDescent="0.25">
      <c r="A11222" s="69"/>
    </row>
    <row r="11223" spans="1:1" s="68" customFormat="1" x14ac:dyDescent="0.25">
      <c r="A11223" s="69"/>
    </row>
    <row r="11224" spans="1:1" s="68" customFormat="1" x14ac:dyDescent="0.25">
      <c r="A11224" s="69"/>
    </row>
    <row r="11225" spans="1:1" s="68" customFormat="1" x14ac:dyDescent="0.25">
      <c r="A11225" s="69"/>
    </row>
    <row r="11226" spans="1:1" s="68" customFormat="1" x14ac:dyDescent="0.25">
      <c r="A11226" s="69"/>
    </row>
    <row r="11227" spans="1:1" s="68" customFormat="1" x14ac:dyDescent="0.25">
      <c r="A11227" s="69"/>
    </row>
    <row r="11228" spans="1:1" s="68" customFormat="1" x14ac:dyDescent="0.25">
      <c r="A11228" s="69"/>
    </row>
    <row r="11229" spans="1:1" s="68" customFormat="1" x14ac:dyDescent="0.25">
      <c r="A11229" s="69"/>
    </row>
    <row r="11230" spans="1:1" s="68" customFormat="1" x14ac:dyDescent="0.25">
      <c r="A11230" s="69"/>
    </row>
    <row r="11231" spans="1:1" s="68" customFormat="1" x14ac:dyDescent="0.25">
      <c r="A11231" s="69"/>
    </row>
    <row r="11232" spans="1:1" s="68" customFormat="1" x14ac:dyDescent="0.25">
      <c r="A11232" s="69"/>
    </row>
    <row r="11233" spans="1:1" s="68" customFormat="1" x14ac:dyDescent="0.25">
      <c r="A11233" s="69"/>
    </row>
    <row r="11234" spans="1:1" s="68" customFormat="1" x14ac:dyDescent="0.25">
      <c r="A11234" s="69"/>
    </row>
    <row r="11235" spans="1:1" s="68" customFormat="1" x14ac:dyDescent="0.25">
      <c r="A11235" s="69"/>
    </row>
    <row r="11236" spans="1:1" s="68" customFormat="1" x14ac:dyDescent="0.25">
      <c r="A11236" s="69"/>
    </row>
    <row r="11237" spans="1:1" s="68" customFormat="1" x14ac:dyDescent="0.25">
      <c r="A11237" s="69"/>
    </row>
    <row r="11238" spans="1:1" s="68" customFormat="1" x14ac:dyDescent="0.25">
      <c r="A11238" s="69"/>
    </row>
    <row r="11239" spans="1:1" s="68" customFormat="1" x14ac:dyDescent="0.25">
      <c r="A11239" s="69"/>
    </row>
    <row r="11240" spans="1:1" s="68" customFormat="1" x14ac:dyDescent="0.25">
      <c r="A11240" s="69"/>
    </row>
    <row r="11241" spans="1:1" s="68" customFormat="1" x14ac:dyDescent="0.25">
      <c r="A11241" s="69"/>
    </row>
    <row r="11242" spans="1:1" s="68" customFormat="1" x14ac:dyDescent="0.25">
      <c r="A11242" s="69"/>
    </row>
    <row r="11243" spans="1:1" s="68" customFormat="1" x14ac:dyDescent="0.25">
      <c r="A11243" s="69"/>
    </row>
    <row r="11244" spans="1:1" s="68" customFormat="1" x14ac:dyDescent="0.25">
      <c r="A11244" s="69"/>
    </row>
    <row r="11245" spans="1:1" s="68" customFormat="1" x14ac:dyDescent="0.25">
      <c r="A11245" s="69"/>
    </row>
    <row r="11246" spans="1:1" s="68" customFormat="1" x14ac:dyDescent="0.25">
      <c r="A11246" s="69"/>
    </row>
    <row r="11247" spans="1:1" s="68" customFormat="1" x14ac:dyDescent="0.25">
      <c r="A11247" s="69"/>
    </row>
    <row r="11248" spans="1:1" s="68" customFormat="1" x14ac:dyDescent="0.25">
      <c r="A11248" s="69"/>
    </row>
    <row r="11249" spans="1:1" s="68" customFormat="1" x14ac:dyDescent="0.25">
      <c r="A11249" s="69"/>
    </row>
    <row r="11250" spans="1:1" s="68" customFormat="1" x14ac:dyDescent="0.25">
      <c r="A11250" s="69"/>
    </row>
    <row r="11251" spans="1:1" s="68" customFormat="1" x14ac:dyDescent="0.25">
      <c r="A11251" s="69"/>
    </row>
    <row r="11252" spans="1:1" s="68" customFormat="1" x14ac:dyDescent="0.25">
      <c r="A11252" s="69"/>
    </row>
    <row r="11253" spans="1:1" s="68" customFormat="1" x14ac:dyDescent="0.25">
      <c r="A11253" s="69"/>
    </row>
    <row r="11254" spans="1:1" s="68" customFormat="1" x14ac:dyDescent="0.25">
      <c r="A11254" s="69"/>
    </row>
    <row r="11255" spans="1:1" s="68" customFormat="1" x14ac:dyDescent="0.25">
      <c r="A11255" s="69"/>
    </row>
    <row r="11256" spans="1:1" s="68" customFormat="1" x14ac:dyDescent="0.25">
      <c r="A11256" s="69"/>
    </row>
    <row r="11257" spans="1:1" s="68" customFormat="1" x14ac:dyDescent="0.25">
      <c r="A11257" s="69"/>
    </row>
    <row r="11258" spans="1:1" s="68" customFormat="1" x14ac:dyDescent="0.25">
      <c r="A11258" s="69"/>
    </row>
    <row r="11259" spans="1:1" s="68" customFormat="1" x14ac:dyDescent="0.25">
      <c r="A11259" s="69"/>
    </row>
    <row r="11260" spans="1:1" s="68" customFormat="1" x14ac:dyDescent="0.25">
      <c r="A11260" s="69"/>
    </row>
    <row r="11261" spans="1:1" s="68" customFormat="1" x14ac:dyDescent="0.25">
      <c r="A11261" s="69"/>
    </row>
    <row r="11262" spans="1:1" s="68" customFormat="1" x14ac:dyDescent="0.25">
      <c r="A11262" s="69"/>
    </row>
    <row r="11263" spans="1:1" s="68" customFormat="1" x14ac:dyDescent="0.25">
      <c r="A11263" s="69"/>
    </row>
    <row r="11264" spans="1:1" s="68" customFormat="1" x14ac:dyDescent="0.25">
      <c r="A11264" s="69"/>
    </row>
    <row r="11265" spans="1:1" s="68" customFormat="1" x14ac:dyDescent="0.25">
      <c r="A11265" s="69"/>
    </row>
    <row r="11266" spans="1:1" s="68" customFormat="1" x14ac:dyDescent="0.25">
      <c r="A11266" s="69"/>
    </row>
    <row r="11267" spans="1:1" s="68" customFormat="1" x14ac:dyDescent="0.25">
      <c r="A11267" s="69"/>
    </row>
    <row r="11268" spans="1:1" s="68" customFormat="1" x14ac:dyDescent="0.25">
      <c r="A11268" s="69"/>
    </row>
    <row r="11269" spans="1:1" s="68" customFormat="1" x14ac:dyDescent="0.25">
      <c r="A11269" s="69"/>
    </row>
    <row r="11270" spans="1:1" s="68" customFormat="1" x14ac:dyDescent="0.25">
      <c r="A11270" s="69"/>
    </row>
    <row r="11271" spans="1:1" s="68" customFormat="1" x14ac:dyDescent="0.25">
      <c r="A11271" s="69"/>
    </row>
    <row r="11272" spans="1:1" s="68" customFormat="1" x14ac:dyDescent="0.25">
      <c r="A11272" s="69"/>
    </row>
    <row r="11273" spans="1:1" s="68" customFormat="1" x14ac:dyDescent="0.25">
      <c r="A11273" s="69"/>
    </row>
    <row r="11274" spans="1:1" s="68" customFormat="1" x14ac:dyDescent="0.25">
      <c r="A11274" s="69"/>
    </row>
    <row r="11275" spans="1:1" s="68" customFormat="1" x14ac:dyDescent="0.25">
      <c r="A11275" s="69"/>
    </row>
    <row r="11276" spans="1:1" s="68" customFormat="1" x14ac:dyDescent="0.25">
      <c r="A11276" s="69"/>
    </row>
    <row r="11277" spans="1:1" s="68" customFormat="1" x14ac:dyDescent="0.25">
      <c r="A11277" s="69"/>
    </row>
    <row r="11278" spans="1:1" s="68" customFormat="1" x14ac:dyDescent="0.25">
      <c r="A11278" s="69"/>
    </row>
    <row r="11279" spans="1:1" s="68" customFormat="1" x14ac:dyDescent="0.25">
      <c r="A11279" s="69"/>
    </row>
    <row r="11280" spans="1:1" s="68" customFormat="1" x14ac:dyDescent="0.25">
      <c r="A11280" s="69"/>
    </row>
    <row r="11281" spans="1:1" s="68" customFormat="1" x14ac:dyDescent="0.25">
      <c r="A11281" s="69"/>
    </row>
    <row r="11282" spans="1:1" s="68" customFormat="1" x14ac:dyDescent="0.25">
      <c r="A11282" s="69"/>
    </row>
    <row r="11283" spans="1:1" s="68" customFormat="1" x14ac:dyDescent="0.25">
      <c r="A11283" s="69"/>
    </row>
    <row r="11284" spans="1:1" s="68" customFormat="1" x14ac:dyDescent="0.25">
      <c r="A11284" s="69"/>
    </row>
    <row r="11285" spans="1:1" s="68" customFormat="1" x14ac:dyDescent="0.25">
      <c r="A11285" s="69"/>
    </row>
    <row r="11286" spans="1:1" s="68" customFormat="1" x14ac:dyDescent="0.25">
      <c r="A11286" s="69"/>
    </row>
    <row r="11287" spans="1:1" s="68" customFormat="1" x14ac:dyDescent="0.25">
      <c r="A11287" s="69"/>
    </row>
    <row r="11288" spans="1:1" s="68" customFormat="1" x14ac:dyDescent="0.25">
      <c r="A11288" s="69"/>
    </row>
    <row r="11289" spans="1:1" s="68" customFormat="1" x14ac:dyDescent="0.25">
      <c r="A11289" s="69"/>
    </row>
    <row r="11290" spans="1:1" s="68" customFormat="1" x14ac:dyDescent="0.25">
      <c r="A11290" s="69"/>
    </row>
    <row r="11291" spans="1:1" s="68" customFormat="1" x14ac:dyDescent="0.25">
      <c r="A11291" s="69"/>
    </row>
    <row r="11292" spans="1:1" s="68" customFormat="1" x14ac:dyDescent="0.25">
      <c r="A11292" s="69"/>
    </row>
    <row r="11293" spans="1:1" s="68" customFormat="1" x14ac:dyDescent="0.25">
      <c r="A11293" s="69"/>
    </row>
    <row r="11294" spans="1:1" s="68" customFormat="1" x14ac:dyDescent="0.25">
      <c r="A11294" s="69"/>
    </row>
    <row r="11295" spans="1:1" s="68" customFormat="1" x14ac:dyDescent="0.25">
      <c r="A11295" s="69"/>
    </row>
    <row r="11296" spans="1:1" s="68" customFormat="1" x14ac:dyDescent="0.25">
      <c r="A11296" s="69"/>
    </row>
    <row r="11297" spans="1:1" s="68" customFormat="1" x14ac:dyDescent="0.25">
      <c r="A11297" s="69"/>
    </row>
    <row r="11298" spans="1:1" s="68" customFormat="1" x14ac:dyDescent="0.25">
      <c r="A11298" s="69"/>
    </row>
    <row r="11299" spans="1:1" s="68" customFormat="1" x14ac:dyDescent="0.25">
      <c r="A11299" s="69"/>
    </row>
    <row r="11300" spans="1:1" s="68" customFormat="1" x14ac:dyDescent="0.25">
      <c r="A11300" s="69"/>
    </row>
    <row r="11301" spans="1:1" s="68" customFormat="1" x14ac:dyDescent="0.25">
      <c r="A11301" s="69"/>
    </row>
    <row r="11302" spans="1:1" s="68" customFormat="1" x14ac:dyDescent="0.25">
      <c r="A11302" s="69"/>
    </row>
    <row r="11303" spans="1:1" s="68" customFormat="1" x14ac:dyDescent="0.25">
      <c r="A11303" s="69"/>
    </row>
    <row r="11304" spans="1:1" s="68" customFormat="1" x14ac:dyDescent="0.25">
      <c r="A11304" s="69"/>
    </row>
    <row r="11305" spans="1:1" s="68" customFormat="1" x14ac:dyDescent="0.25">
      <c r="A11305" s="69"/>
    </row>
    <row r="11306" spans="1:1" s="68" customFormat="1" x14ac:dyDescent="0.25">
      <c r="A11306" s="69"/>
    </row>
    <row r="11307" spans="1:1" s="68" customFormat="1" x14ac:dyDescent="0.25">
      <c r="A11307" s="69"/>
    </row>
    <row r="11308" spans="1:1" s="68" customFormat="1" x14ac:dyDescent="0.25">
      <c r="A11308" s="69"/>
    </row>
    <row r="11309" spans="1:1" s="68" customFormat="1" x14ac:dyDescent="0.25">
      <c r="A11309" s="69"/>
    </row>
    <row r="11310" spans="1:1" s="68" customFormat="1" x14ac:dyDescent="0.25">
      <c r="A11310" s="69"/>
    </row>
    <row r="11311" spans="1:1" s="68" customFormat="1" x14ac:dyDescent="0.25">
      <c r="A11311" s="69"/>
    </row>
    <row r="11312" spans="1:1" s="68" customFormat="1" x14ac:dyDescent="0.25">
      <c r="A11312" s="69"/>
    </row>
    <row r="11313" spans="1:1" s="68" customFormat="1" x14ac:dyDescent="0.25">
      <c r="A11313" s="69"/>
    </row>
    <row r="11314" spans="1:1" s="68" customFormat="1" x14ac:dyDescent="0.25">
      <c r="A11314" s="69"/>
    </row>
    <row r="11315" spans="1:1" s="68" customFormat="1" x14ac:dyDescent="0.25">
      <c r="A11315" s="69"/>
    </row>
    <row r="11316" spans="1:1" s="68" customFormat="1" x14ac:dyDescent="0.25">
      <c r="A11316" s="69"/>
    </row>
    <row r="11317" spans="1:1" s="68" customFormat="1" x14ac:dyDescent="0.25">
      <c r="A11317" s="69"/>
    </row>
    <row r="11318" spans="1:1" s="68" customFormat="1" x14ac:dyDescent="0.25">
      <c r="A11318" s="69"/>
    </row>
    <row r="11319" spans="1:1" s="68" customFormat="1" x14ac:dyDescent="0.25">
      <c r="A11319" s="69"/>
    </row>
    <row r="11320" spans="1:1" s="68" customFormat="1" x14ac:dyDescent="0.25">
      <c r="A11320" s="69"/>
    </row>
    <row r="11321" spans="1:1" s="68" customFormat="1" x14ac:dyDescent="0.25">
      <c r="A11321" s="69"/>
    </row>
    <row r="11322" spans="1:1" s="68" customFormat="1" x14ac:dyDescent="0.25">
      <c r="A11322" s="69"/>
    </row>
    <row r="11323" spans="1:1" s="68" customFormat="1" x14ac:dyDescent="0.25">
      <c r="A11323" s="69"/>
    </row>
    <row r="11324" spans="1:1" s="68" customFormat="1" x14ac:dyDescent="0.25">
      <c r="A11324" s="69"/>
    </row>
    <row r="11325" spans="1:1" s="68" customFormat="1" x14ac:dyDescent="0.25">
      <c r="A11325" s="69"/>
    </row>
    <row r="11326" spans="1:1" s="68" customFormat="1" x14ac:dyDescent="0.25">
      <c r="A11326" s="69"/>
    </row>
    <row r="11327" spans="1:1" s="68" customFormat="1" x14ac:dyDescent="0.25">
      <c r="A11327" s="69"/>
    </row>
    <row r="11328" spans="1:1" s="68" customFormat="1" x14ac:dyDescent="0.25">
      <c r="A11328" s="69"/>
    </row>
    <row r="11329" spans="1:1" s="68" customFormat="1" x14ac:dyDescent="0.25">
      <c r="A11329" s="69"/>
    </row>
    <row r="11330" spans="1:1" s="68" customFormat="1" x14ac:dyDescent="0.25">
      <c r="A11330" s="69"/>
    </row>
    <row r="11331" spans="1:1" s="68" customFormat="1" x14ac:dyDescent="0.25">
      <c r="A11331" s="69"/>
    </row>
    <row r="11332" spans="1:1" s="68" customFormat="1" x14ac:dyDescent="0.25">
      <c r="A11332" s="69"/>
    </row>
    <row r="11333" spans="1:1" s="68" customFormat="1" x14ac:dyDescent="0.25">
      <c r="A11333" s="69"/>
    </row>
    <row r="11334" spans="1:1" s="68" customFormat="1" x14ac:dyDescent="0.25">
      <c r="A11334" s="69"/>
    </row>
    <row r="11335" spans="1:1" s="68" customFormat="1" x14ac:dyDescent="0.25">
      <c r="A11335" s="69"/>
    </row>
    <row r="11336" spans="1:1" s="68" customFormat="1" x14ac:dyDescent="0.25">
      <c r="A11336" s="69"/>
    </row>
    <row r="11337" spans="1:1" s="68" customFormat="1" x14ac:dyDescent="0.25">
      <c r="A11337" s="69"/>
    </row>
    <row r="11338" spans="1:1" s="68" customFormat="1" x14ac:dyDescent="0.25">
      <c r="A11338" s="69"/>
    </row>
    <row r="11339" spans="1:1" s="68" customFormat="1" x14ac:dyDescent="0.25">
      <c r="A11339" s="69"/>
    </row>
    <row r="11340" spans="1:1" s="68" customFormat="1" x14ac:dyDescent="0.25">
      <c r="A11340" s="69"/>
    </row>
    <row r="11341" spans="1:1" s="68" customFormat="1" x14ac:dyDescent="0.25">
      <c r="A11341" s="69"/>
    </row>
    <row r="11342" spans="1:1" s="68" customFormat="1" x14ac:dyDescent="0.25">
      <c r="A11342" s="69"/>
    </row>
    <row r="11343" spans="1:1" s="68" customFormat="1" x14ac:dyDescent="0.25">
      <c r="A11343" s="69"/>
    </row>
    <row r="11344" spans="1:1" s="68" customFormat="1" x14ac:dyDescent="0.25">
      <c r="A11344" s="69"/>
    </row>
    <row r="11345" spans="1:1" s="68" customFormat="1" x14ac:dyDescent="0.25">
      <c r="A11345" s="69"/>
    </row>
    <row r="11346" spans="1:1" s="68" customFormat="1" x14ac:dyDescent="0.25">
      <c r="A11346" s="69"/>
    </row>
    <row r="11347" spans="1:1" s="68" customFormat="1" x14ac:dyDescent="0.25">
      <c r="A11347" s="69"/>
    </row>
    <row r="11348" spans="1:1" s="68" customFormat="1" x14ac:dyDescent="0.25">
      <c r="A11348" s="69"/>
    </row>
    <row r="11349" spans="1:1" s="68" customFormat="1" x14ac:dyDescent="0.25">
      <c r="A11349" s="69"/>
    </row>
    <row r="11350" spans="1:1" s="68" customFormat="1" x14ac:dyDescent="0.25">
      <c r="A11350" s="69"/>
    </row>
    <row r="11351" spans="1:1" s="68" customFormat="1" x14ac:dyDescent="0.25">
      <c r="A11351" s="69"/>
    </row>
    <row r="11352" spans="1:1" s="68" customFormat="1" x14ac:dyDescent="0.25">
      <c r="A11352" s="69"/>
    </row>
    <row r="11353" spans="1:1" s="68" customFormat="1" x14ac:dyDescent="0.25">
      <c r="A11353" s="69"/>
    </row>
    <row r="11354" spans="1:1" s="68" customFormat="1" x14ac:dyDescent="0.25">
      <c r="A11354" s="69"/>
    </row>
    <row r="11355" spans="1:1" s="68" customFormat="1" x14ac:dyDescent="0.25">
      <c r="A11355" s="69"/>
    </row>
    <row r="11356" spans="1:1" s="68" customFormat="1" x14ac:dyDescent="0.25">
      <c r="A11356" s="69"/>
    </row>
    <row r="11357" spans="1:1" s="68" customFormat="1" x14ac:dyDescent="0.25">
      <c r="A11357" s="69"/>
    </row>
    <row r="11358" spans="1:1" s="68" customFormat="1" x14ac:dyDescent="0.25">
      <c r="A11358" s="69"/>
    </row>
    <row r="11359" spans="1:1" s="68" customFormat="1" x14ac:dyDescent="0.25">
      <c r="A11359" s="69"/>
    </row>
    <row r="11360" spans="1:1" s="68" customFormat="1" x14ac:dyDescent="0.25">
      <c r="A11360" s="69"/>
    </row>
    <row r="11361" spans="1:1" s="68" customFormat="1" x14ac:dyDescent="0.25">
      <c r="A11361" s="69"/>
    </row>
    <row r="11362" spans="1:1" s="68" customFormat="1" x14ac:dyDescent="0.25">
      <c r="A11362" s="69"/>
    </row>
    <row r="11363" spans="1:1" s="68" customFormat="1" x14ac:dyDescent="0.25">
      <c r="A11363" s="69"/>
    </row>
    <row r="11364" spans="1:1" s="68" customFormat="1" x14ac:dyDescent="0.25">
      <c r="A11364" s="69"/>
    </row>
    <row r="11365" spans="1:1" s="68" customFormat="1" x14ac:dyDescent="0.25">
      <c r="A11365" s="69"/>
    </row>
    <row r="11366" spans="1:1" s="68" customFormat="1" x14ac:dyDescent="0.25">
      <c r="A11366" s="69"/>
    </row>
    <row r="11367" spans="1:1" s="68" customFormat="1" x14ac:dyDescent="0.25">
      <c r="A11367" s="69"/>
    </row>
    <row r="11368" spans="1:1" s="68" customFormat="1" x14ac:dyDescent="0.25">
      <c r="A11368" s="69"/>
    </row>
    <row r="11369" spans="1:1" s="68" customFormat="1" x14ac:dyDescent="0.25">
      <c r="A11369" s="69"/>
    </row>
    <row r="11370" spans="1:1" s="68" customFormat="1" x14ac:dyDescent="0.25">
      <c r="A11370" s="69"/>
    </row>
    <row r="11371" spans="1:1" s="68" customFormat="1" x14ac:dyDescent="0.25">
      <c r="A11371" s="69"/>
    </row>
    <row r="11372" spans="1:1" s="68" customFormat="1" x14ac:dyDescent="0.25">
      <c r="A11372" s="69"/>
    </row>
    <row r="11373" spans="1:1" s="68" customFormat="1" x14ac:dyDescent="0.25">
      <c r="A11373" s="69"/>
    </row>
    <row r="11374" spans="1:1" s="68" customFormat="1" x14ac:dyDescent="0.25">
      <c r="A11374" s="69"/>
    </row>
    <row r="11375" spans="1:1" s="68" customFormat="1" x14ac:dyDescent="0.25">
      <c r="A11375" s="69"/>
    </row>
    <row r="11376" spans="1:1" s="68" customFormat="1" x14ac:dyDescent="0.25">
      <c r="A11376" s="69"/>
    </row>
    <row r="11377" spans="1:1" s="68" customFormat="1" x14ac:dyDescent="0.25">
      <c r="A11377" s="69"/>
    </row>
    <row r="11378" spans="1:1" s="68" customFormat="1" x14ac:dyDescent="0.25">
      <c r="A11378" s="69"/>
    </row>
    <row r="11379" spans="1:1" s="68" customFormat="1" x14ac:dyDescent="0.25">
      <c r="A11379" s="69"/>
    </row>
    <row r="11380" spans="1:1" s="68" customFormat="1" x14ac:dyDescent="0.25">
      <c r="A11380" s="69"/>
    </row>
    <row r="11381" spans="1:1" s="68" customFormat="1" x14ac:dyDescent="0.25">
      <c r="A11381" s="69"/>
    </row>
    <row r="11382" spans="1:1" s="68" customFormat="1" x14ac:dyDescent="0.25">
      <c r="A11382" s="69"/>
    </row>
    <row r="11383" spans="1:1" s="68" customFormat="1" x14ac:dyDescent="0.25">
      <c r="A11383" s="69"/>
    </row>
    <row r="11384" spans="1:1" s="68" customFormat="1" x14ac:dyDescent="0.25">
      <c r="A11384" s="69"/>
    </row>
    <row r="11385" spans="1:1" s="68" customFormat="1" x14ac:dyDescent="0.25">
      <c r="A11385" s="69"/>
    </row>
    <row r="11386" spans="1:1" s="68" customFormat="1" x14ac:dyDescent="0.25">
      <c r="A11386" s="69"/>
    </row>
    <row r="11387" spans="1:1" s="68" customFormat="1" x14ac:dyDescent="0.25">
      <c r="A11387" s="69"/>
    </row>
    <row r="11388" spans="1:1" s="68" customFormat="1" x14ac:dyDescent="0.25">
      <c r="A11388" s="69"/>
    </row>
    <row r="11389" spans="1:1" s="68" customFormat="1" x14ac:dyDescent="0.25">
      <c r="A11389" s="69"/>
    </row>
    <row r="11390" spans="1:1" s="68" customFormat="1" x14ac:dyDescent="0.25">
      <c r="A11390" s="69"/>
    </row>
    <row r="11391" spans="1:1" s="68" customFormat="1" x14ac:dyDescent="0.25">
      <c r="A11391" s="69"/>
    </row>
    <row r="11392" spans="1:1" s="68" customFormat="1" x14ac:dyDescent="0.25">
      <c r="A11392" s="69"/>
    </row>
    <row r="11393" spans="1:1" s="68" customFormat="1" x14ac:dyDescent="0.25">
      <c r="A11393" s="69"/>
    </row>
    <row r="11394" spans="1:1" s="68" customFormat="1" x14ac:dyDescent="0.25">
      <c r="A11394" s="69"/>
    </row>
    <row r="11395" spans="1:1" s="68" customFormat="1" x14ac:dyDescent="0.25">
      <c r="A11395" s="69"/>
    </row>
    <row r="11396" spans="1:1" s="68" customFormat="1" x14ac:dyDescent="0.25">
      <c r="A11396" s="69"/>
    </row>
    <row r="11397" spans="1:1" s="68" customFormat="1" x14ac:dyDescent="0.25">
      <c r="A11397" s="69"/>
    </row>
    <row r="11398" spans="1:1" s="68" customFormat="1" x14ac:dyDescent="0.25">
      <c r="A11398" s="69"/>
    </row>
    <row r="11399" spans="1:1" s="68" customFormat="1" x14ac:dyDescent="0.25">
      <c r="A11399" s="69"/>
    </row>
    <row r="11400" spans="1:1" s="68" customFormat="1" x14ac:dyDescent="0.25">
      <c r="A11400" s="69"/>
    </row>
    <row r="11401" spans="1:1" s="68" customFormat="1" x14ac:dyDescent="0.25">
      <c r="A11401" s="69"/>
    </row>
    <row r="11402" spans="1:1" s="68" customFormat="1" x14ac:dyDescent="0.25">
      <c r="A11402" s="69"/>
    </row>
    <row r="11403" spans="1:1" s="68" customFormat="1" x14ac:dyDescent="0.25">
      <c r="A11403" s="69"/>
    </row>
    <row r="11404" spans="1:1" s="68" customFormat="1" x14ac:dyDescent="0.25">
      <c r="A11404" s="69"/>
    </row>
    <row r="11405" spans="1:1" s="68" customFormat="1" x14ac:dyDescent="0.25">
      <c r="A11405" s="69"/>
    </row>
    <row r="11406" spans="1:1" s="68" customFormat="1" x14ac:dyDescent="0.25">
      <c r="A11406" s="69"/>
    </row>
    <row r="11407" spans="1:1" s="68" customFormat="1" x14ac:dyDescent="0.25">
      <c r="A11407" s="69"/>
    </row>
    <row r="11408" spans="1:1" s="68" customFormat="1" x14ac:dyDescent="0.25">
      <c r="A11408" s="69"/>
    </row>
    <row r="11409" spans="1:1" s="68" customFormat="1" x14ac:dyDescent="0.25">
      <c r="A11409" s="69"/>
    </row>
    <row r="11410" spans="1:1" s="68" customFormat="1" x14ac:dyDescent="0.25">
      <c r="A11410" s="69"/>
    </row>
    <row r="11411" spans="1:1" s="68" customFormat="1" x14ac:dyDescent="0.25">
      <c r="A11411" s="69"/>
    </row>
    <row r="11412" spans="1:1" s="68" customFormat="1" x14ac:dyDescent="0.25">
      <c r="A11412" s="69"/>
    </row>
    <row r="11413" spans="1:1" s="68" customFormat="1" x14ac:dyDescent="0.25">
      <c r="A11413" s="69"/>
    </row>
    <row r="11414" spans="1:1" s="68" customFormat="1" x14ac:dyDescent="0.25">
      <c r="A11414" s="69"/>
    </row>
    <row r="11415" spans="1:1" s="68" customFormat="1" x14ac:dyDescent="0.25">
      <c r="A11415" s="69"/>
    </row>
    <row r="11416" spans="1:1" s="68" customFormat="1" x14ac:dyDescent="0.25">
      <c r="A11416" s="69"/>
    </row>
    <row r="11417" spans="1:1" s="68" customFormat="1" x14ac:dyDescent="0.25">
      <c r="A11417" s="69"/>
    </row>
    <row r="11418" spans="1:1" s="68" customFormat="1" x14ac:dyDescent="0.25">
      <c r="A11418" s="69"/>
    </row>
    <row r="11419" spans="1:1" s="68" customFormat="1" x14ac:dyDescent="0.25">
      <c r="A11419" s="69"/>
    </row>
    <row r="11420" spans="1:1" s="68" customFormat="1" x14ac:dyDescent="0.25">
      <c r="A11420" s="69"/>
    </row>
    <row r="11421" spans="1:1" s="68" customFormat="1" x14ac:dyDescent="0.25">
      <c r="A11421" s="69"/>
    </row>
    <row r="11422" spans="1:1" s="68" customFormat="1" x14ac:dyDescent="0.25">
      <c r="A11422" s="69"/>
    </row>
    <row r="11423" spans="1:1" s="68" customFormat="1" x14ac:dyDescent="0.25">
      <c r="A11423" s="69"/>
    </row>
    <row r="11424" spans="1:1" s="68" customFormat="1" x14ac:dyDescent="0.25">
      <c r="A11424" s="69"/>
    </row>
    <row r="11425" spans="1:1" s="68" customFormat="1" x14ac:dyDescent="0.25">
      <c r="A11425" s="69"/>
    </row>
    <row r="11426" spans="1:1" s="68" customFormat="1" x14ac:dyDescent="0.25">
      <c r="A11426" s="69"/>
    </row>
    <row r="11427" spans="1:1" s="68" customFormat="1" x14ac:dyDescent="0.25">
      <c r="A11427" s="69"/>
    </row>
    <row r="11428" spans="1:1" s="68" customFormat="1" x14ac:dyDescent="0.25">
      <c r="A11428" s="69"/>
    </row>
    <row r="11429" spans="1:1" s="68" customFormat="1" x14ac:dyDescent="0.25">
      <c r="A11429" s="69"/>
    </row>
    <row r="11430" spans="1:1" s="68" customFormat="1" x14ac:dyDescent="0.25">
      <c r="A11430" s="69"/>
    </row>
    <row r="11431" spans="1:1" s="68" customFormat="1" x14ac:dyDescent="0.25">
      <c r="A11431" s="69"/>
    </row>
    <row r="11432" spans="1:1" s="68" customFormat="1" x14ac:dyDescent="0.25">
      <c r="A11432" s="69"/>
    </row>
    <row r="11433" spans="1:1" s="68" customFormat="1" x14ac:dyDescent="0.25">
      <c r="A11433" s="69"/>
    </row>
    <row r="11434" spans="1:1" s="68" customFormat="1" x14ac:dyDescent="0.25">
      <c r="A11434" s="69"/>
    </row>
    <row r="11435" spans="1:1" s="68" customFormat="1" x14ac:dyDescent="0.25">
      <c r="A11435" s="69"/>
    </row>
    <row r="11436" spans="1:1" s="68" customFormat="1" x14ac:dyDescent="0.25">
      <c r="A11436" s="69"/>
    </row>
    <row r="11437" spans="1:1" s="68" customFormat="1" x14ac:dyDescent="0.25">
      <c r="A11437" s="69"/>
    </row>
    <row r="11438" spans="1:1" s="68" customFormat="1" x14ac:dyDescent="0.25">
      <c r="A11438" s="69"/>
    </row>
    <row r="11439" spans="1:1" s="68" customFormat="1" x14ac:dyDescent="0.25">
      <c r="A11439" s="69"/>
    </row>
    <row r="11440" spans="1:1" s="68" customFormat="1" x14ac:dyDescent="0.25">
      <c r="A11440" s="69"/>
    </row>
    <row r="11441" spans="1:1" s="68" customFormat="1" x14ac:dyDescent="0.25">
      <c r="A11441" s="69"/>
    </row>
    <row r="11442" spans="1:1" s="68" customFormat="1" x14ac:dyDescent="0.25">
      <c r="A11442" s="69"/>
    </row>
    <row r="11443" spans="1:1" s="68" customFormat="1" x14ac:dyDescent="0.25">
      <c r="A11443" s="69"/>
    </row>
    <row r="11444" spans="1:1" s="68" customFormat="1" x14ac:dyDescent="0.25">
      <c r="A11444" s="69"/>
    </row>
    <row r="11445" spans="1:1" s="68" customFormat="1" x14ac:dyDescent="0.25">
      <c r="A11445" s="69"/>
    </row>
    <row r="11446" spans="1:1" s="68" customFormat="1" x14ac:dyDescent="0.25">
      <c r="A11446" s="69"/>
    </row>
    <row r="11447" spans="1:1" s="68" customFormat="1" x14ac:dyDescent="0.25">
      <c r="A11447" s="69"/>
    </row>
    <row r="11448" spans="1:1" s="68" customFormat="1" x14ac:dyDescent="0.25">
      <c r="A11448" s="69"/>
    </row>
    <row r="11449" spans="1:1" s="68" customFormat="1" x14ac:dyDescent="0.25">
      <c r="A11449" s="69"/>
    </row>
    <row r="11450" spans="1:1" s="68" customFormat="1" x14ac:dyDescent="0.25">
      <c r="A11450" s="69"/>
    </row>
    <row r="11451" spans="1:1" s="68" customFormat="1" x14ac:dyDescent="0.25">
      <c r="A11451" s="69"/>
    </row>
    <row r="11452" spans="1:1" s="68" customFormat="1" x14ac:dyDescent="0.25">
      <c r="A11452" s="69"/>
    </row>
    <row r="11453" spans="1:1" s="68" customFormat="1" x14ac:dyDescent="0.25">
      <c r="A11453" s="69"/>
    </row>
    <row r="11454" spans="1:1" s="68" customFormat="1" x14ac:dyDescent="0.25">
      <c r="A11454" s="69"/>
    </row>
    <row r="11455" spans="1:1" s="68" customFormat="1" x14ac:dyDescent="0.25">
      <c r="A11455" s="69"/>
    </row>
    <row r="11456" spans="1:1" s="68" customFormat="1" x14ac:dyDescent="0.25">
      <c r="A11456" s="69"/>
    </row>
    <row r="11457" spans="1:1" s="68" customFormat="1" x14ac:dyDescent="0.25">
      <c r="A11457" s="69"/>
    </row>
    <row r="11458" spans="1:1" s="68" customFormat="1" x14ac:dyDescent="0.25">
      <c r="A11458" s="69"/>
    </row>
    <row r="11459" spans="1:1" s="68" customFormat="1" x14ac:dyDescent="0.25">
      <c r="A11459" s="69"/>
    </row>
    <row r="11460" spans="1:1" s="68" customFormat="1" x14ac:dyDescent="0.25">
      <c r="A11460" s="69"/>
    </row>
    <row r="11461" spans="1:1" s="68" customFormat="1" x14ac:dyDescent="0.25">
      <c r="A11461" s="69"/>
    </row>
    <row r="11462" spans="1:1" s="68" customFormat="1" x14ac:dyDescent="0.25">
      <c r="A11462" s="69"/>
    </row>
    <row r="11463" spans="1:1" s="68" customFormat="1" x14ac:dyDescent="0.25">
      <c r="A11463" s="69"/>
    </row>
    <row r="11464" spans="1:1" s="68" customFormat="1" x14ac:dyDescent="0.25">
      <c r="A11464" s="69"/>
    </row>
    <row r="11465" spans="1:1" s="68" customFormat="1" x14ac:dyDescent="0.25">
      <c r="A11465" s="69"/>
    </row>
    <row r="11466" spans="1:1" s="68" customFormat="1" x14ac:dyDescent="0.25">
      <c r="A11466" s="69"/>
    </row>
    <row r="11467" spans="1:1" s="68" customFormat="1" x14ac:dyDescent="0.25">
      <c r="A11467" s="69"/>
    </row>
    <row r="11468" spans="1:1" s="68" customFormat="1" x14ac:dyDescent="0.25">
      <c r="A11468" s="69"/>
    </row>
    <row r="11469" spans="1:1" s="68" customFormat="1" x14ac:dyDescent="0.25">
      <c r="A11469" s="69"/>
    </row>
    <row r="11470" spans="1:1" s="68" customFormat="1" x14ac:dyDescent="0.25">
      <c r="A11470" s="69"/>
    </row>
    <row r="11471" spans="1:1" s="68" customFormat="1" x14ac:dyDescent="0.25">
      <c r="A11471" s="69"/>
    </row>
    <row r="11472" spans="1:1" s="68" customFormat="1" x14ac:dyDescent="0.25">
      <c r="A11472" s="69"/>
    </row>
    <row r="11473" spans="1:1" s="68" customFormat="1" x14ac:dyDescent="0.25">
      <c r="A11473" s="69"/>
    </row>
    <row r="11474" spans="1:1" s="68" customFormat="1" x14ac:dyDescent="0.25">
      <c r="A11474" s="69"/>
    </row>
    <row r="11475" spans="1:1" s="68" customFormat="1" x14ac:dyDescent="0.25">
      <c r="A11475" s="69"/>
    </row>
    <row r="11476" spans="1:1" s="68" customFormat="1" x14ac:dyDescent="0.25">
      <c r="A11476" s="69"/>
    </row>
    <row r="11477" spans="1:1" s="68" customFormat="1" x14ac:dyDescent="0.25">
      <c r="A11477" s="69"/>
    </row>
    <row r="11478" spans="1:1" s="68" customFormat="1" x14ac:dyDescent="0.25">
      <c r="A11478" s="69"/>
    </row>
    <row r="11479" spans="1:1" s="68" customFormat="1" x14ac:dyDescent="0.25">
      <c r="A11479" s="69"/>
    </row>
    <row r="11480" spans="1:1" s="68" customFormat="1" x14ac:dyDescent="0.25">
      <c r="A11480" s="69"/>
    </row>
    <row r="11481" spans="1:1" s="68" customFormat="1" x14ac:dyDescent="0.25">
      <c r="A11481" s="69"/>
    </row>
    <row r="11482" spans="1:1" s="68" customFormat="1" x14ac:dyDescent="0.25">
      <c r="A11482" s="69"/>
    </row>
    <row r="11483" spans="1:1" s="68" customFormat="1" x14ac:dyDescent="0.25">
      <c r="A11483" s="69"/>
    </row>
    <row r="11484" spans="1:1" s="68" customFormat="1" x14ac:dyDescent="0.25">
      <c r="A11484" s="69"/>
    </row>
    <row r="11485" spans="1:1" s="68" customFormat="1" x14ac:dyDescent="0.25">
      <c r="A11485" s="69"/>
    </row>
    <row r="11486" spans="1:1" s="68" customFormat="1" x14ac:dyDescent="0.25">
      <c r="A11486" s="69"/>
    </row>
    <row r="11487" spans="1:1" s="68" customFormat="1" x14ac:dyDescent="0.25">
      <c r="A11487" s="69"/>
    </row>
    <row r="11488" spans="1:1" s="68" customFormat="1" x14ac:dyDescent="0.25">
      <c r="A11488" s="69"/>
    </row>
    <row r="11489" spans="1:1" s="68" customFormat="1" x14ac:dyDescent="0.25">
      <c r="A11489" s="69"/>
    </row>
    <row r="11490" spans="1:1" s="68" customFormat="1" x14ac:dyDescent="0.25">
      <c r="A11490" s="69"/>
    </row>
    <row r="11491" spans="1:1" s="68" customFormat="1" x14ac:dyDescent="0.25">
      <c r="A11491" s="69"/>
    </row>
    <row r="11492" spans="1:1" s="68" customFormat="1" x14ac:dyDescent="0.25">
      <c r="A11492" s="69"/>
    </row>
    <row r="11493" spans="1:1" s="68" customFormat="1" x14ac:dyDescent="0.25">
      <c r="A11493" s="69"/>
    </row>
    <row r="11494" spans="1:1" s="68" customFormat="1" x14ac:dyDescent="0.25">
      <c r="A11494" s="69"/>
    </row>
    <row r="11495" spans="1:1" s="68" customFormat="1" x14ac:dyDescent="0.25">
      <c r="A11495" s="69"/>
    </row>
    <row r="11496" spans="1:1" s="68" customFormat="1" x14ac:dyDescent="0.25">
      <c r="A11496" s="69"/>
    </row>
    <row r="11497" spans="1:1" s="68" customFormat="1" x14ac:dyDescent="0.25">
      <c r="A11497" s="69"/>
    </row>
    <row r="11498" spans="1:1" s="68" customFormat="1" x14ac:dyDescent="0.25">
      <c r="A11498" s="69"/>
    </row>
    <row r="11499" spans="1:1" s="68" customFormat="1" x14ac:dyDescent="0.25">
      <c r="A11499" s="69"/>
    </row>
    <row r="11500" spans="1:1" s="68" customFormat="1" x14ac:dyDescent="0.25">
      <c r="A11500" s="69"/>
    </row>
    <row r="11501" spans="1:1" s="68" customFormat="1" x14ac:dyDescent="0.25">
      <c r="A11501" s="69"/>
    </row>
    <row r="11502" spans="1:1" s="68" customFormat="1" x14ac:dyDescent="0.25">
      <c r="A11502" s="69"/>
    </row>
    <row r="11503" spans="1:1" s="68" customFormat="1" x14ac:dyDescent="0.25">
      <c r="A11503" s="69"/>
    </row>
    <row r="11504" spans="1:1" s="68" customFormat="1" x14ac:dyDescent="0.25">
      <c r="A11504" s="69"/>
    </row>
    <row r="11505" spans="1:1" s="68" customFormat="1" x14ac:dyDescent="0.25">
      <c r="A11505" s="69"/>
    </row>
    <row r="11506" spans="1:1" s="68" customFormat="1" x14ac:dyDescent="0.25">
      <c r="A11506" s="69"/>
    </row>
    <row r="11507" spans="1:1" s="68" customFormat="1" x14ac:dyDescent="0.25">
      <c r="A11507" s="69"/>
    </row>
    <row r="11508" spans="1:1" s="68" customFormat="1" x14ac:dyDescent="0.25">
      <c r="A11508" s="69"/>
    </row>
    <row r="11509" spans="1:1" s="68" customFormat="1" x14ac:dyDescent="0.25">
      <c r="A11509" s="69"/>
    </row>
    <row r="11510" spans="1:1" s="68" customFormat="1" x14ac:dyDescent="0.25">
      <c r="A11510" s="69"/>
    </row>
    <row r="11511" spans="1:1" s="68" customFormat="1" x14ac:dyDescent="0.25">
      <c r="A11511" s="69"/>
    </row>
    <row r="11512" spans="1:1" s="68" customFormat="1" x14ac:dyDescent="0.25">
      <c r="A11512" s="69"/>
    </row>
    <row r="11513" spans="1:1" s="68" customFormat="1" x14ac:dyDescent="0.25">
      <c r="A11513" s="69"/>
    </row>
    <row r="11514" spans="1:1" s="68" customFormat="1" x14ac:dyDescent="0.25">
      <c r="A11514" s="69"/>
    </row>
    <row r="11515" spans="1:1" s="68" customFormat="1" x14ac:dyDescent="0.25">
      <c r="A11515" s="69"/>
    </row>
    <row r="11516" spans="1:1" s="68" customFormat="1" x14ac:dyDescent="0.25">
      <c r="A11516" s="69"/>
    </row>
    <row r="11517" spans="1:1" s="68" customFormat="1" x14ac:dyDescent="0.25">
      <c r="A11517" s="69"/>
    </row>
    <row r="11518" spans="1:1" s="68" customFormat="1" x14ac:dyDescent="0.25">
      <c r="A11518" s="69"/>
    </row>
    <row r="11519" spans="1:1" s="68" customFormat="1" x14ac:dyDescent="0.25">
      <c r="A11519" s="69"/>
    </row>
    <row r="11520" spans="1:1" s="68" customFormat="1" x14ac:dyDescent="0.25">
      <c r="A11520" s="69"/>
    </row>
    <row r="11521" spans="1:1" s="68" customFormat="1" x14ac:dyDescent="0.25">
      <c r="A11521" s="69"/>
    </row>
    <row r="11522" spans="1:1" s="68" customFormat="1" x14ac:dyDescent="0.25">
      <c r="A11522" s="69"/>
    </row>
    <row r="11523" spans="1:1" s="68" customFormat="1" x14ac:dyDescent="0.25">
      <c r="A11523" s="69"/>
    </row>
    <row r="11524" spans="1:1" s="68" customFormat="1" x14ac:dyDescent="0.25">
      <c r="A11524" s="69"/>
    </row>
    <row r="11525" spans="1:1" s="68" customFormat="1" x14ac:dyDescent="0.25">
      <c r="A11525" s="69"/>
    </row>
    <row r="11526" spans="1:1" s="68" customFormat="1" x14ac:dyDescent="0.25">
      <c r="A11526" s="69"/>
    </row>
    <row r="11527" spans="1:1" s="68" customFormat="1" x14ac:dyDescent="0.25">
      <c r="A11527" s="69"/>
    </row>
    <row r="11528" spans="1:1" s="68" customFormat="1" x14ac:dyDescent="0.25">
      <c r="A11528" s="69"/>
    </row>
    <row r="11529" spans="1:1" s="68" customFormat="1" x14ac:dyDescent="0.25">
      <c r="A11529" s="69"/>
    </row>
    <row r="11530" spans="1:1" s="68" customFormat="1" x14ac:dyDescent="0.25">
      <c r="A11530" s="69"/>
    </row>
    <row r="11531" spans="1:1" s="68" customFormat="1" x14ac:dyDescent="0.25">
      <c r="A11531" s="69"/>
    </row>
    <row r="11532" spans="1:1" s="68" customFormat="1" x14ac:dyDescent="0.25">
      <c r="A11532" s="69"/>
    </row>
    <row r="11533" spans="1:1" s="68" customFormat="1" x14ac:dyDescent="0.25">
      <c r="A11533" s="69"/>
    </row>
    <row r="11534" spans="1:1" s="68" customFormat="1" x14ac:dyDescent="0.25">
      <c r="A11534" s="69"/>
    </row>
    <row r="11535" spans="1:1" s="68" customFormat="1" x14ac:dyDescent="0.25">
      <c r="A11535" s="69"/>
    </row>
    <row r="11536" spans="1:1" s="68" customFormat="1" x14ac:dyDescent="0.25">
      <c r="A11536" s="69"/>
    </row>
    <row r="11537" spans="1:1" s="68" customFormat="1" x14ac:dyDescent="0.25">
      <c r="A11537" s="69"/>
    </row>
    <row r="11538" spans="1:1" s="68" customFormat="1" x14ac:dyDescent="0.25">
      <c r="A11538" s="69"/>
    </row>
    <row r="11539" spans="1:1" s="68" customFormat="1" x14ac:dyDescent="0.25">
      <c r="A11539" s="69"/>
    </row>
    <row r="11540" spans="1:1" s="68" customFormat="1" x14ac:dyDescent="0.25">
      <c r="A11540" s="69"/>
    </row>
    <row r="11541" spans="1:1" s="68" customFormat="1" x14ac:dyDescent="0.25">
      <c r="A11541" s="69"/>
    </row>
    <row r="11542" spans="1:1" s="68" customFormat="1" x14ac:dyDescent="0.25">
      <c r="A11542" s="69"/>
    </row>
    <row r="11543" spans="1:1" s="68" customFormat="1" x14ac:dyDescent="0.25">
      <c r="A11543" s="69"/>
    </row>
    <row r="11544" spans="1:1" s="68" customFormat="1" x14ac:dyDescent="0.25">
      <c r="A11544" s="69"/>
    </row>
    <row r="11545" spans="1:1" s="68" customFormat="1" x14ac:dyDescent="0.25">
      <c r="A11545" s="69"/>
    </row>
    <row r="11546" spans="1:1" s="68" customFormat="1" x14ac:dyDescent="0.25">
      <c r="A11546" s="69"/>
    </row>
    <row r="11547" spans="1:1" s="68" customFormat="1" x14ac:dyDescent="0.25">
      <c r="A11547" s="69"/>
    </row>
    <row r="11548" spans="1:1" s="68" customFormat="1" x14ac:dyDescent="0.25">
      <c r="A11548" s="69"/>
    </row>
    <row r="11549" spans="1:1" s="68" customFormat="1" x14ac:dyDescent="0.25">
      <c r="A11549" s="69"/>
    </row>
    <row r="11550" spans="1:1" s="68" customFormat="1" x14ac:dyDescent="0.25">
      <c r="A11550" s="69"/>
    </row>
    <row r="11551" spans="1:1" s="68" customFormat="1" x14ac:dyDescent="0.25">
      <c r="A11551" s="69"/>
    </row>
    <row r="11552" spans="1:1" s="68" customFormat="1" x14ac:dyDescent="0.25">
      <c r="A11552" s="69"/>
    </row>
    <row r="11553" spans="1:1" s="68" customFormat="1" x14ac:dyDescent="0.25">
      <c r="A11553" s="69"/>
    </row>
    <row r="11554" spans="1:1" s="68" customFormat="1" x14ac:dyDescent="0.25">
      <c r="A11554" s="69"/>
    </row>
    <row r="11555" spans="1:1" s="68" customFormat="1" x14ac:dyDescent="0.25">
      <c r="A11555" s="69"/>
    </row>
    <row r="11556" spans="1:1" s="68" customFormat="1" x14ac:dyDescent="0.25">
      <c r="A11556" s="69"/>
    </row>
    <row r="11557" spans="1:1" s="68" customFormat="1" x14ac:dyDescent="0.25">
      <c r="A11557" s="69"/>
    </row>
    <row r="11558" spans="1:1" s="68" customFormat="1" x14ac:dyDescent="0.25">
      <c r="A11558" s="69"/>
    </row>
    <row r="11559" spans="1:1" s="68" customFormat="1" x14ac:dyDescent="0.25">
      <c r="A11559" s="69"/>
    </row>
    <row r="11560" spans="1:1" s="68" customFormat="1" x14ac:dyDescent="0.25">
      <c r="A11560" s="69"/>
    </row>
    <row r="11561" spans="1:1" s="68" customFormat="1" x14ac:dyDescent="0.25">
      <c r="A11561" s="69"/>
    </row>
    <row r="11562" spans="1:1" s="68" customFormat="1" x14ac:dyDescent="0.25">
      <c r="A11562" s="69"/>
    </row>
    <row r="11563" spans="1:1" s="68" customFormat="1" x14ac:dyDescent="0.25">
      <c r="A11563" s="69"/>
    </row>
    <row r="11564" spans="1:1" s="68" customFormat="1" x14ac:dyDescent="0.25">
      <c r="A11564" s="69"/>
    </row>
    <row r="11565" spans="1:1" s="68" customFormat="1" x14ac:dyDescent="0.25">
      <c r="A11565" s="69"/>
    </row>
    <row r="11566" spans="1:1" s="68" customFormat="1" x14ac:dyDescent="0.25">
      <c r="A11566" s="69"/>
    </row>
    <row r="11567" spans="1:1" s="68" customFormat="1" x14ac:dyDescent="0.25">
      <c r="A11567" s="69"/>
    </row>
    <row r="11568" spans="1:1" s="68" customFormat="1" x14ac:dyDescent="0.25">
      <c r="A11568" s="69"/>
    </row>
    <row r="11569" spans="1:1" s="68" customFormat="1" x14ac:dyDescent="0.25">
      <c r="A11569" s="69"/>
    </row>
    <row r="11570" spans="1:1" s="68" customFormat="1" x14ac:dyDescent="0.25">
      <c r="A11570" s="69"/>
    </row>
    <row r="11571" spans="1:1" s="68" customFormat="1" x14ac:dyDescent="0.25">
      <c r="A11571" s="69"/>
    </row>
    <row r="11572" spans="1:1" s="68" customFormat="1" x14ac:dyDescent="0.25">
      <c r="A11572" s="69"/>
    </row>
    <row r="11573" spans="1:1" s="68" customFormat="1" x14ac:dyDescent="0.25">
      <c r="A11573" s="69"/>
    </row>
    <row r="11574" spans="1:1" s="68" customFormat="1" x14ac:dyDescent="0.25">
      <c r="A11574" s="69"/>
    </row>
    <row r="11575" spans="1:1" s="68" customFormat="1" x14ac:dyDescent="0.25">
      <c r="A11575" s="69"/>
    </row>
    <row r="11576" spans="1:1" s="68" customFormat="1" x14ac:dyDescent="0.25">
      <c r="A11576" s="69"/>
    </row>
    <row r="11577" spans="1:1" s="68" customFormat="1" x14ac:dyDescent="0.25">
      <c r="A11577" s="69"/>
    </row>
    <row r="11578" spans="1:1" s="68" customFormat="1" x14ac:dyDescent="0.25">
      <c r="A11578" s="69"/>
    </row>
    <row r="11579" spans="1:1" s="68" customFormat="1" x14ac:dyDescent="0.25">
      <c r="A11579" s="69"/>
    </row>
    <row r="11580" spans="1:1" s="68" customFormat="1" x14ac:dyDescent="0.25">
      <c r="A11580" s="69"/>
    </row>
    <row r="11581" spans="1:1" s="68" customFormat="1" x14ac:dyDescent="0.25">
      <c r="A11581" s="69"/>
    </row>
    <row r="11582" spans="1:1" s="68" customFormat="1" x14ac:dyDescent="0.25">
      <c r="A11582" s="69"/>
    </row>
    <row r="11583" spans="1:1" s="68" customFormat="1" x14ac:dyDescent="0.25">
      <c r="A11583" s="69"/>
    </row>
    <row r="11584" spans="1:1" s="68" customFormat="1" x14ac:dyDescent="0.25">
      <c r="A11584" s="69"/>
    </row>
    <row r="11585" spans="1:1" s="68" customFormat="1" x14ac:dyDescent="0.25">
      <c r="A11585" s="69"/>
    </row>
    <row r="11586" spans="1:1" s="68" customFormat="1" x14ac:dyDescent="0.25">
      <c r="A11586" s="69"/>
    </row>
    <row r="11587" spans="1:1" s="68" customFormat="1" x14ac:dyDescent="0.25">
      <c r="A11587" s="69"/>
    </row>
    <row r="11588" spans="1:1" s="68" customFormat="1" x14ac:dyDescent="0.25">
      <c r="A11588" s="69"/>
    </row>
    <row r="11589" spans="1:1" s="68" customFormat="1" x14ac:dyDescent="0.25">
      <c r="A11589" s="69"/>
    </row>
    <row r="11590" spans="1:1" s="68" customFormat="1" x14ac:dyDescent="0.25">
      <c r="A11590" s="69"/>
    </row>
    <row r="11591" spans="1:1" s="68" customFormat="1" x14ac:dyDescent="0.25">
      <c r="A11591" s="69"/>
    </row>
    <row r="11592" spans="1:1" s="68" customFormat="1" x14ac:dyDescent="0.25">
      <c r="A11592" s="69"/>
    </row>
    <row r="11593" spans="1:1" s="68" customFormat="1" x14ac:dyDescent="0.25">
      <c r="A11593" s="69"/>
    </row>
    <row r="11594" spans="1:1" s="68" customFormat="1" x14ac:dyDescent="0.25">
      <c r="A11594" s="69"/>
    </row>
    <row r="11595" spans="1:1" s="68" customFormat="1" x14ac:dyDescent="0.25">
      <c r="A11595" s="69"/>
    </row>
    <row r="11596" spans="1:1" s="68" customFormat="1" x14ac:dyDescent="0.25">
      <c r="A11596" s="69"/>
    </row>
    <row r="11597" spans="1:1" s="68" customFormat="1" x14ac:dyDescent="0.25">
      <c r="A11597" s="69"/>
    </row>
    <row r="11598" spans="1:1" s="68" customFormat="1" x14ac:dyDescent="0.25">
      <c r="A11598" s="69"/>
    </row>
    <row r="11599" spans="1:1" s="68" customFormat="1" x14ac:dyDescent="0.25">
      <c r="A11599" s="69"/>
    </row>
    <row r="11600" spans="1:1" s="68" customFormat="1" x14ac:dyDescent="0.25">
      <c r="A11600" s="69"/>
    </row>
    <row r="11601" spans="1:1" s="68" customFormat="1" x14ac:dyDescent="0.25">
      <c r="A11601" s="69"/>
    </row>
    <row r="11602" spans="1:1" s="68" customFormat="1" x14ac:dyDescent="0.25">
      <c r="A11602" s="69"/>
    </row>
    <row r="11603" spans="1:1" s="68" customFormat="1" x14ac:dyDescent="0.25">
      <c r="A11603" s="69"/>
    </row>
    <row r="11604" spans="1:1" s="68" customFormat="1" x14ac:dyDescent="0.25">
      <c r="A11604" s="69"/>
    </row>
    <row r="11605" spans="1:1" s="68" customFormat="1" x14ac:dyDescent="0.25">
      <c r="A11605" s="69"/>
    </row>
    <row r="11606" spans="1:1" s="68" customFormat="1" x14ac:dyDescent="0.25">
      <c r="A11606" s="69"/>
    </row>
    <row r="11607" spans="1:1" s="68" customFormat="1" x14ac:dyDescent="0.25">
      <c r="A11607" s="69"/>
    </row>
    <row r="11608" spans="1:1" s="68" customFormat="1" x14ac:dyDescent="0.25">
      <c r="A11608" s="69"/>
    </row>
    <row r="11609" spans="1:1" s="68" customFormat="1" x14ac:dyDescent="0.25">
      <c r="A11609" s="69"/>
    </row>
    <row r="11610" spans="1:1" s="68" customFormat="1" x14ac:dyDescent="0.25">
      <c r="A11610" s="69"/>
    </row>
    <row r="11611" spans="1:1" s="68" customFormat="1" x14ac:dyDescent="0.25">
      <c r="A11611" s="69"/>
    </row>
    <row r="11612" spans="1:1" s="68" customFormat="1" x14ac:dyDescent="0.25">
      <c r="A11612" s="69"/>
    </row>
    <row r="11613" spans="1:1" s="68" customFormat="1" x14ac:dyDescent="0.25">
      <c r="A11613" s="69"/>
    </row>
    <row r="11614" spans="1:1" s="68" customFormat="1" x14ac:dyDescent="0.25">
      <c r="A11614" s="69"/>
    </row>
    <row r="11615" spans="1:1" s="68" customFormat="1" x14ac:dyDescent="0.25">
      <c r="A11615" s="69"/>
    </row>
    <row r="11616" spans="1:1" s="68" customFormat="1" x14ac:dyDescent="0.25">
      <c r="A11616" s="69"/>
    </row>
    <row r="11617" spans="1:1" s="68" customFormat="1" x14ac:dyDescent="0.25">
      <c r="A11617" s="69"/>
    </row>
    <row r="11618" spans="1:1" s="68" customFormat="1" x14ac:dyDescent="0.25">
      <c r="A11618" s="69"/>
    </row>
    <row r="11619" spans="1:1" s="68" customFormat="1" x14ac:dyDescent="0.25">
      <c r="A11619" s="69"/>
    </row>
    <row r="11620" spans="1:1" s="68" customFormat="1" x14ac:dyDescent="0.25">
      <c r="A11620" s="69"/>
    </row>
    <row r="11621" spans="1:1" s="68" customFormat="1" x14ac:dyDescent="0.25">
      <c r="A11621" s="69"/>
    </row>
    <row r="11622" spans="1:1" s="68" customFormat="1" x14ac:dyDescent="0.25">
      <c r="A11622" s="69"/>
    </row>
    <row r="11623" spans="1:1" s="68" customFormat="1" x14ac:dyDescent="0.25">
      <c r="A11623" s="69"/>
    </row>
    <row r="11624" spans="1:1" s="68" customFormat="1" x14ac:dyDescent="0.25">
      <c r="A11624" s="69"/>
    </row>
    <row r="11625" spans="1:1" s="68" customFormat="1" x14ac:dyDescent="0.25">
      <c r="A11625" s="69"/>
    </row>
    <row r="11626" spans="1:1" s="68" customFormat="1" x14ac:dyDescent="0.25">
      <c r="A11626" s="69"/>
    </row>
    <row r="11627" spans="1:1" s="68" customFormat="1" x14ac:dyDescent="0.25">
      <c r="A11627" s="69"/>
    </row>
    <row r="11628" spans="1:1" s="68" customFormat="1" x14ac:dyDescent="0.25">
      <c r="A11628" s="69"/>
    </row>
    <row r="11629" spans="1:1" s="68" customFormat="1" x14ac:dyDescent="0.25">
      <c r="A11629" s="69"/>
    </row>
    <row r="11630" spans="1:1" s="68" customFormat="1" x14ac:dyDescent="0.25">
      <c r="A11630" s="69"/>
    </row>
    <row r="11631" spans="1:1" s="68" customFormat="1" x14ac:dyDescent="0.25">
      <c r="A11631" s="69"/>
    </row>
    <row r="11632" spans="1:1" s="68" customFormat="1" x14ac:dyDescent="0.25">
      <c r="A11632" s="69"/>
    </row>
    <row r="11633" spans="1:1" s="68" customFormat="1" x14ac:dyDescent="0.25">
      <c r="A11633" s="69"/>
    </row>
    <row r="11634" spans="1:1" s="68" customFormat="1" x14ac:dyDescent="0.25">
      <c r="A11634" s="69"/>
    </row>
    <row r="11635" spans="1:1" s="68" customFormat="1" x14ac:dyDescent="0.25">
      <c r="A11635" s="69"/>
    </row>
    <row r="11636" spans="1:1" s="68" customFormat="1" x14ac:dyDescent="0.25">
      <c r="A11636" s="69"/>
    </row>
    <row r="11637" spans="1:1" s="68" customFormat="1" x14ac:dyDescent="0.25">
      <c r="A11637" s="69"/>
    </row>
    <row r="11638" spans="1:1" s="68" customFormat="1" x14ac:dyDescent="0.25">
      <c r="A11638" s="69"/>
    </row>
    <row r="11639" spans="1:1" s="68" customFormat="1" x14ac:dyDescent="0.25">
      <c r="A11639" s="69"/>
    </row>
    <row r="11640" spans="1:1" s="68" customFormat="1" x14ac:dyDescent="0.25">
      <c r="A11640" s="69"/>
    </row>
    <row r="11641" spans="1:1" s="68" customFormat="1" x14ac:dyDescent="0.25">
      <c r="A11641" s="69"/>
    </row>
    <row r="11642" spans="1:1" s="68" customFormat="1" x14ac:dyDescent="0.25">
      <c r="A11642" s="69"/>
    </row>
    <row r="11643" spans="1:1" s="68" customFormat="1" x14ac:dyDescent="0.25">
      <c r="A11643" s="69"/>
    </row>
    <row r="11644" spans="1:1" s="68" customFormat="1" x14ac:dyDescent="0.25">
      <c r="A11644" s="69"/>
    </row>
    <row r="11645" spans="1:1" s="68" customFormat="1" x14ac:dyDescent="0.25">
      <c r="A11645" s="69"/>
    </row>
    <row r="11646" spans="1:1" s="68" customFormat="1" x14ac:dyDescent="0.25">
      <c r="A11646" s="69"/>
    </row>
    <row r="11647" spans="1:1" s="68" customFormat="1" x14ac:dyDescent="0.25">
      <c r="A11647" s="69"/>
    </row>
    <row r="11648" spans="1:1" s="68" customFormat="1" x14ac:dyDescent="0.25">
      <c r="A11648" s="69"/>
    </row>
    <row r="11649" spans="1:1" s="68" customFormat="1" x14ac:dyDescent="0.25">
      <c r="A11649" s="69"/>
    </row>
    <row r="11650" spans="1:1" s="68" customFormat="1" x14ac:dyDescent="0.25">
      <c r="A11650" s="69"/>
    </row>
    <row r="11651" spans="1:1" s="68" customFormat="1" x14ac:dyDescent="0.25">
      <c r="A11651" s="69"/>
    </row>
    <row r="11652" spans="1:1" s="68" customFormat="1" x14ac:dyDescent="0.25">
      <c r="A11652" s="69"/>
    </row>
    <row r="11653" spans="1:1" s="68" customFormat="1" x14ac:dyDescent="0.25">
      <c r="A11653" s="69"/>
    </row>
    <row r="11654" spans="1:1" s="68" customFormat="1" x14ac:dyDescent="0.25">
      <c r="A11654" s="69"/>
    </row>
    <row r="11655" spans="1:1" s="68" customFormat="1" x14ac:dyDescent="0.25">
      <c r="A11655" s="69"/>
    </row>
    <row r="11656" spans="1:1" s="68" customFormat="1" x14ac:dyDescent="0.25">
      <c r="A11656" s="69"/>
    </row>
    <row r="11657" spans="1:1" s="68" customFormat="1" x14ac:dyDescent="0.25">
      <c r="A11657" s="69"/>
    </row>
    <row r="11658" spans="1:1" s="68" customFormat="1" x14ac:dyDescent="0.25">
      <c r="A11658" s="69"/>
    </row>
    <row r="11659" spans="1:1" s="68" customFormat="1" x14ac:dyDescent="0.25">
      <c r="A11659" s="69"/>
    </row>
    <row r="11660" spans="1:1" s="68" customFormat="1" x14ac:dyDescent="0.25">
      <c r="A11660" s="69"/>
    </row>
    <row r="11661" spans="1:1" s="68" customFormat="1" x14ac:dyDescent="0.25">
      <c r="A11661" s="69"/>
    </row>
    <row r="11662" spans="1:1" s="68" customFormat="1" x14ac:dyDescent="0.25">
      <c r="A11662" s="69"/>
    </row>
    <row r="11663" spans="1:1" s="68" customFormat="1" x14ac:dyDescent="0.25">
      <c r="A11663" s="69"/>
    </row>
    <row r="11664" spans="1:1" s="68" customFormat="1" x14ac:dyDescent="0.25">
      <c r="A11664" s="69"/>
    </row>
    <row r="11665" spans="1:1" s="68" customFormat="1" x14ac:dyDescent="0.25">
      <c r="A11665" s="69"/>
    </row>
    <row r="11666" spans="1:1" s="68" customFormat="1" x14ac:dyDescent="0.25">
      <c r="A11666" s="69"/>
    </row>
    <row r="11667" spans="1:1" s="68" customFormat="1" x14ac:dyDescent="0.25">
      <c r="A11667" s="69"/>
    </row>
    <row r="11668" spans="1:1" s="68" customFormat="1" x14ac:dyDescent="0.25">
      <c r="A11668" s="69"/>
    </row>
    <row r="11669" spans="1:1" s="68" customFormat="1" x14ac:dyDescent="0.25">
      <c r="A11669" s="69"/>
    </row>
    <row r="11670" spans="1:1" s="68" customFormat="1" x14ac:dyDescent="0.25">
      <c r="A11670" s="69"/>
    </row>
    <row r="11671" spans="1:1" s="68" customFormat="1" x14ac:dyDescent="0.25">
      <c r="A11671" s="69"/>
    </row>
    <row r="11672" spans="1:1" s="68" customFormat="1" x14ac:dyDescent="0.25">
      <c r="A11672" s="69"/>
    </row>
    <row r="11673" spans="1:1" s="68" customFormat="1" x14ac:dyDescent="0.25">
      <c r="A11673" s="69"/>
    </row>
    <row r="11674" spans="1:1" s="68" customFormat="1" x14ac:dyDescent="0.25">
      <c r="A11674" s="69"/>
    </row>
    <row r="11675" spans="1:1" s="68" customFormat="1" x14ac:dyDescent="0.25">
      <c r="A11675" s="69"/>
    </row>
    <row r="11676" spans="1:1" s="68" customFormat="1" x14ac:dyDescent="0.25">
      <c r="A11676" s="69"/>
    </row>
    <row r="11677" spans="1:1" s="68" customFormat="1" x14ac:dyDescent="0.25">
      <c r="A11677" s="69"/>
    </row>
    <row r="11678" spans="1:1" s="68" customFormat="1" x14ac:dyDescent="0.25">
      <c r="A11678" s="69"/>
    </row>
    <row r="11679" spans="1:1" s="68" customFormat="1" x14ac:dyDescent="0.25">
      <c r="A11679" s="69"/>
    </row>
    <row r="11680" spans="1:1" s="68" customFormat="1" x14ac:dyDescent="0.25">
      <c r="A11680" s="69"/>
    </row>
    <row r="11681" spans="1:1" s="68" customFormat="1" x14ac:dyDescent="0.25">
      <c r="A11681" s="69"/>
    </row>
    <row r="11682" spans="1:1" s="68" customFormat="1" x14ac:dyDescent="0.25">
      <c r="A11682" s="69"/>
    </row>
    <row r="11683" spans="1:1" s="68" customFormat="1" x14ac:dyDescent="0.25">
      <c r="A11683" s="69"/>
    </row>
    <row r="11684" spans="1:1" s="68" customFormat="1" x14ac:dyDescent="0.25">
      <c r="A11684" s="69"/>
    </row>
    <row r="11685" spans="1:1" s="68" customFormat="1" x14ac:dyDescent="0.25">
      <c r="A11685" s="69"/>
    </row>
    <row r="11686" spans="1:1" s="68" customFormat="1" x14ac:dyDescent="0.25">
      <c r="A11686" s="69"/>
    </row>
    <row r="11687" spans="1:1" s="68" customFormat="1" x14ac:dyDescent="0.25">
      <c r="A11687" s="69"/>
    </row>
    <row r="11688" spans="1:1" s="68" customFormat="1" x14ac:dyDescent="0.25">
      <c r="A11688" s="69"/>
    </row>
    <row r="11689" spans="1:1" s="68" customFormat="1" x14ac:dyDescent="0.25">
      <c r="A11689" s="69"/>
    </row>
    <row r="11690" spans="1:1" s="68" customFormat="1" x14ac:dyDescent="0.25">
      <c r="A11690" s="69"/>
    </row>
    <row r="11691" spans="1:1" s="68" customFormat="1" x14ac:dyDescent="0.25">
      <c r="A11691" s="69"/>
    </row>
    <row r="11692" spans="1:1" s="68" customFormat="1" x14ac:dyDescent="0.25">
      <c r="A11692" s="69"/>
    </row>
    <row r="11693" spans="1:1" s="68" customFormat="1" x14ac:dyDescent="0.25">
      <c r="A11693" s="69"/>
    </row>
    <row r="11694" spans="1:1" s="68" customFormat="1" x14ac:dyDescent="0.25">
      <c r="A11694" s="69"/>
    </row>
    <row r="11695" spans="1:1" s="68" customFormat="1" x14ac:dyDescent="0.25">
      <c r="A11695" s="69"/>
    </row>
    <row r="11696" spans="1:1" s="68" customFormat="1" x14ac:dyDescent="0.25">
      <c r="A11696" s="69"/>
    </row>
    <row r="11697" spans="1:1" s="68" customFormat="1" x14ac:dyDescent="0.25">
      <c r="A11697" s="69"/>
    </row>
    <row r="11698" spans="1:1" s="68" customFormat="1" x14ac:dyDescent="0.25">
      <c r="A11698" s="69"/>
    </row>
    <row r="11699" spans="1:1" s="68" customFormat="1" x14ac:dyDescent="0.25">
      <c r="A11699" s="69"/>
    </row>
    <row r="11700" spans="1:1" s="68" customFormat="1" x14ac:dyDescent="0.25">
      <c r="A11700" s="69"/>
    </row>
    <row r="11701" spans="1:1" s="68" customFormat="1" x14ac:dyDescent="0.25">
      <c r="A11701" s="69"/>
    </row>
    <row r="11702" spans="1:1" s="68" customFormat="1" x14ac:dyDescent="0.25">
      <c r="A11702" s="69"/>
    </row>
    <row r="11703" spans="1:1" s="68" customFormat="1" x14ac:dyDescent="0.25">
      <c r="A11703" s="69"/>
    </row>
    <row r="11704" spans="1:1" s="68" customFormat="1" x14ac:dyDescent="0.25">
      <c r="A11704" s="69"/>
    </row>
    <row r="11705" spans="1:1" s="68" customFormat="1" x14ac:dyDescent="0.25">
      <c r="A11705" s="69"/>
    </row>
    <row r="11706" spans="1:1" s="68" customFormat="1" x14ac:dyDescent="0.25">
      <c r="A11706" s="69"/>
    </row>
    <row r="11707" spans="1:1" s="68" customFormat="1" x14ac:dyDescent="0.25">
      <c r="A11707" s="69"/>
    </row>
    <row r="11708" spans="1:1" s="68" customFormat="1" x14ac:dyDescent="0.25">
      <c r="A11708" s="69"/>
    </row>
    <row r="11709" spans="1:1" s="68" customFormat="1" x14ac:dyDescent="0.25">
      <c r="A11709" s="69"/>
    </row>
    <row r="11710" spans="1:1" s="68" customFormat="1" x14ac:dyDescent="0.25">
      <c r="A11710" s="69"/>
    </row>
    <row r="11711" spans="1:1" s="68" customFormat="1" x14ac:dyDescent="0.25">
      <c r="A11711" s="69"/>
    </row>
    <row r="11712" spans="1:1" s="68" customFormat="1" x14ac:dyDescent="0.25">
      <c r="A11712" s="69"/>
    </row>
    <row r="11713" spans="1:1" s="68" customFormat="1" x14ac:dyDescent="0.25">
      <c r="A11713" s="69"/>
    </row>
    <row r="11714" spans="1:1" s="68" customFormat="1" x14ac:dyDescent="0.25">
      <c r="A11714" s="69"/>
    </row>
    <row r="11715" spans="1:1" s="68" customFormat="1" x14ac:dyDescent="0.25">
      <c r="A11715" s="69"/>
    </row>
    <row r="11716" spans="1:1" s="68" customFormat="1" x14ac:dyDescent="0.25">
      <c r="A11716" s="69"/>
    </row>
    <row r="11717" spans="1:1" s="68" customFormat="1" x14ac:dyDescent="0.25">
      <c r="A11717" s="69"/>
    </row>
    <row r="11718" spans="1:1" s="68" customFormat="1" x14ac:dyDescent="0.25">
      <c r="A11718" s="69"/>
    </row>
    <row r="11719" spans="1:1" s="68" customFormat="1" x14ac:dyDescent="0.25">
      <c r="A11719" s="69"/>
    </row>
    <row r="11720" spans="1:1" s="68" customFormat="1" x14ac:dyDescent="0.25">
      <c r="A11720" s="69"/>
    </row>
    <row r="11721" spans="1:1" s="68" customFormat="1" x14ac:dyDescent="0.25">
      <c r="A11721" s="69"/>
    </row>
    <row r="11722" spans="1:1" s="68" customFormat="1" x14ac:dyDescent="0.25">
      <c r="A11722" s="69"/>
    </row>
    <row r="11723" spans="1:1" s="68" customFormat="1" x14ac:dyDescent="0.25">
      <c r="A11723" s="69"/>
    </row>
    <row r="11724" spans="1:1" s="68" customFormat="1" x14ac:dyDescent="0.25">
      <c r="A11724" s="69"/>
    </row>
    <row r="11725" spans="1:1" s="68" customFormat="1" x14ac:dyDescent="0.25">
      <c r="A11725" s="69"/>
    </row>
    <row r="11726" spans="1:1" s="68" customFormat="1" x14ac:dyDescent="0.25">
      <c r="A11726" s="69"/>
    </row>
    <row r="11727" spans="1:1" s="68" customFormat="1" x14ac:dyDescent="0.25">
      <c r="A11727" s="69"/>
    </row>
    <row r="11728" spans="1:1" s="68" customFormat="1" x14ac:dyDescent="0.25">
      <c r="A11728" s="69"/>
    </row>
    <row r="11729" spans="1:1" s="68" customFormat="1" x14ac:dyDescent="0.25">
      <c r="A11729" s="69"/>
    </row>
    <row r="11730" spans="1:1" s="68" customFormat="1" x14ac:dyDescent="0.25">
      <c r="A11730" s="69"/>
    </row>
    <row r="11731" spans="1:1" s="68" customFormat="1" x14ac:dyDescent="0.25">
      <c r="A11731" s="69"/>
    </row>
    <row r="11732" spans="1:1" s="68" customFormat="1" x14ac:dyDescent="0.25">
      <c r="A11732" s="69"/>
    </row>
    <row r="11733" spans="1:1" s="68" customFormat="1" x14ac:dyDescent="0.25">
      <c r="A11733" s="69"/>
    </row>
    <row r="11734" spans="1:1" s="68" customFormat="1" x14ac:dyDescent="0.25">
      <c r="A11734" s="69"/>
    </row>
    <row r="11735" spans="1:1" s="68" customFormat="1" x14ac:dyDescent="0.25">
      <c r="A11735" s="69"/>
    </row>
    <row r="11736" spans="1:1" s="68" customFormat="1" x14ac:dyDescent="0.25">
      <c r="A11736" s="69"/>
    </row>
    <row r="11737" spans="1:1" s="68" customFormat="1" x14ac:dyDescent="0.25">
      <c r="A11737" s="69"/>
    </row>
    <row r="11738" spans="1:1" s="68" customFormat="1" x14ac:dyDescent="0.25">
      <c r="A11738" s="69"/>
    </row>
    <row r="11739" spans="1:1" s="68" customFormat="1" x14ac:dyDescent="0.25">
      <c r="A11739" s="69"/>
    </row>
    <row r="11740" spans="1:1" s="68" customFormat="1" x14ac:dyDescent="0.25">
      <c r="A11740" s="69"/>
    </row>
    <row r="11741" spans="1:1" s="68" customFormat="1" x14ac:dyDescent="0.25">
      <c r="A11741" s="69"/>
    </row>
    <row r="11742" spans="1:1" s="68" customFormat="1" x14ac:dyDescent="0.25">
      <c r="A11742" s="69"/>
    </row>
    <row r="11743" spans="1:1" s="68" customFormat="1" x14ac:dyDescent="0.25">
      <c r="A11743" s="69"/>
    </row>
    <row r="11744" spans="1:1" s="68" customFormat="1" x14ac:dyDescent="0.25">
      <c r="A11744" s="69"/>
    </row>
    <row r="11745" spans="1:1" s="68" customFormat="1" x14ac:dyDescent="0.25">
      <c r="A11745" s="69"/>
    </row>
    <row r="11746" spans="1:1" s="68" customFormat="1" x14ac:dyDescent="0.25">
      <c r="A11746" s="69"/>
    </row>
    <row r="11747" spans="1:1" s="68" customFormat="1" x14ac:dyDescent="0.25">
      <c r="A11747" s="69"/>
    </row>
    <row r="11748" spans="1:1" s="68" customFormat="1" x14ac:dyDescent="0.25">
      <c r="A11748" s="69"/>
    </row>
    <row r="11749" spans="1:1" s="68" customFormat="1" x14ac:dyDescent="0.25">
      <c r="A11749" s="69"/>
    </row>
    <row r="11750" spans="1:1" s="68" customFormat="1" x14ac:dyDescent="0.25">
      <c r="A11750" s="69"/>
    </row>
    <row r="11751" spans="1:1" s="68" customFormat="1" x14ac:dyDescent="0.25">
      <c r="A11751" s="69"/>
    </row>
    <row r="11752" spans="1:1" s="68" customFormat="1" x14ac:dyDescent="0.25">
      <c r="A11752" s="69"/>
    </row>
    <row r="11753" spans="1:1" s="68" customFormat="1" x14ac:dyDescent="0.25">
      <c r="A11753" s="69"/>
    </row>
    <row r="11754" spans="1:1" s="68" customFormat="1" x14ac:dyDescent="0.25">
      <c r="A11754" s="69"/>
    </row>
    <row r="11755" spans="1:1" s="68" customFormat="1" x14ac:dyDescent="0.25">
      <c r="A11755" s="69"/>
    </row>
    <row r="11756" spans="1:1" s="68" customFormat="1" x14ac:dyDescent="0.25">
      <c r="A11756" s="69"/>
    </row>
    <row r="11757" spans="1:1" s="68" customFormat="1" x14ac:dyDescent="0.25">
      <c r="A11757" s="69"/>
    </row>
    <row r="11758" spans="1:1" s="68" customFormat="1" x14ac:dyDescent="0.25">
      <c r="A11758" s="69"/>
    </row>
    <row r="11759" spans="1:1" s="68" customFormat="1" x14ac:dyDescent="0.25">
      <c r="A11759" s="69"/>
    </row>
    <row r="11760" spans="1:1" s="68" customFormat="1" x14ac:dyDescent="0.25">
      <c r="A11760" s="69"/>
    </row>
    <row r="11761" spans="1:1" s="68" customFormat="1" x14ac:dyDescent="0.25">
      <c r="A11761" s="69"/>
    </row>
    <row r="11762" spans="1:1" s="68" customFormat="1" x14ac:dyDescent="0.25">
      <c r="A11762" s="69"/>
    </row>
    <row r="11763" spans="1:1" s="68" customFormat="1" x14ac:dyDescent="0.25">
      <c r="A11763" s="69"/>
    </row>
    <row r="11764" spans="1:1" s="68" customFormat="1" x14ac:dyDescent="0.25">
      <c r="A11764" s="69"/>
    </row>
    <row r="11765" spans="1:1" s="68" customFormat="1" x14ac:dyDescent="0.25">
      <c r="A11765" s="69"/>
    </row>
    <row r="11766" spans="1:1" s="68" customFormat="1" x14ac:dyDescent="0.25">
      <c r="A11766" s="69"/>
    </row>
    <row r="11767" spans="1:1" s="68" customFormat="1" x14ac:dyDescent="0.25">
      <c r="A11767" s="69"/>
    </row>
    <row r="11768" spans="1:1" s="68" customFormat="1" x14ac:dyDescent="0.25">
      <c r="A11768" s="69"/>
    </row>
    <row r="11769" spans="1:1" s="68" customFormat="1" x14ac:dyDescent="0.25">
      <c r="A11769" s="69"/>
    </row>
    <row r="11770" spans="1:1" s="68" customFormat="1" x14ac:dyDescent="0.25">
      <c r="A11770" s="69"/>
    </row>
    <row r="11771" spans="1:1" s="68" customFormat="1" x14ac:dyDescent="0.25">
      <c r="A11771" s="69"/>
    </row>
    <row r="11772" spans="1:1" s="68" customFormat="1" x14ac:dyDescent="0.25">
      <c r="A11772" s="69"/>
    </row>
    <row r="11773" spans="1:1" s="68" customFormat="1" x14ac:dyDescent="0.25">
      <c r="A11773" s="69"/>
    </row>
    <row r="11774" spans="1:1" s="68" customFormat="1" x14ac:dyDescent="0.25">
      <c r="A11774" s="69"/>
    </row>
    <row r="11775" spans="1:1" s="68" customFormat="1" x14ac:dyDescent="0.25">
      <c r="A11775" s="69"/>
    </row>
    <row r="11776" spans="1:1" s="68" customFormat="1" x14ac:dyDescent="0.25">
      <c r="A11776" s="69"/>
    </row>
    <row r="11777" spans="1:1" s="68" customFormat="1" x14ac:dyDescent="0.25">
      <c r="A11777" s="69"/>
    </row>
    <row r="11778" spans="1:1" s="68" customFormat="1" x14ac:dyDescent="0.25">
      <c r="A11778" s="69"/>
    </row>
    <row r="11779" spans="1:1" s="68" customFormat="1" x14ac:dyDescent="0.25">
      <c r="A11779" s="69"/>
    </row>
    <row r="11780" spans="1:1" s="68" customFormat="1" x14ac:dyDescent="0.25">
      <c r="A11780" s="69"/>
    </row>
    <row r="11781" spans="1:1" s="68" customFormat="1" x14ac:dyDescent="0.25">
      <c r="A11781" s="69"/>
    </row>
    <row r="11782" spans="1:1" s="68" customFormat="1" x14ac:dyDescent="0.25">
      <c r="A11782" s="69"/>
    </row>
    <row r="11783" spans="1:1" s="68" customFormat="1" x14ac:dyDescent="0.25">
      <c r="A11783" s="69"/>
    </row>
    <row r="11784" spans="1:1" s="68" customFormat="1" x14ac:dyDescent="0.25">
      <c r="A11784" s="69"/>
    </row>
    <row r="11785" spans="1:1" s="68" customFormat="1" x14ac:dyDescent="0.25">
      <c r="A11785" s="69"/>
    </row>
    <row r="11786" spans="1:1" s="68" customFormat="1" x14ac:dyDescent="0.25">
      <c r="A11786" s="69"/>
    </row>
    <row r="11787" spans="1:1" s="68" customFormat="1" x14ac:dyDescent="0.25">
      <c r="A11787" s="69"/>
    </row>
    <row r="11788" spans="1:1" s="68" customFormat="1" x14ac:dyDescent="0.25">
      <c r="A11788" s="69"/>
    </row>
    <row r="11789" spans="1:1" s="68" customFormat="1" x14ac:dyDescent="0.25">
      <c r="A11789" s="69"/>
    </row>
    <row r="11790" spans="1:1" s="68" customFormat="1" x14ac:dyDescent="0.25">
      <c r="A11790" s="69"/>
    </row>
    <row r="11791" spans="1:1" s="68" customFormat="1" x14ac:dyDescent="0.25">
      <c r="A11791" s="69"/>
    </row>
    <row r="11792" spans="1:1" s="68" customFormat="1" x14ac:dyDescent="0.25">
      <c r="A11792" s="69"/>
    </row>
    <row r="11793" spans="1:1" s="68" customFormat="1" x14ac:dyDescent="0.25">
      <c r="A11793" s="69"/>
    </row>
    <row r="11794" spans="1:1" s="68" customFormat="1" x14ac:dyDescent="0.25">
      <c r="A11794" s="69"/>
    </row>
    <row r="11795" spans="1:1" s="68" customFormat="1" x14ac:dyDescent="0.25">
      <c r="A11795" s="69"/>
    </row>
    <row r="11796" spans="1:1" s="68" customFormat="1" x14ac:dyDescent="0.25">
      <c r="A11796" s="69"/>
    </row>
    <row r="11797" spans="1:1" s="68" customFormat="1" x14ac:dyDescent="0.25">
      <c r="A11797" s="69"/>
    </row>
    <row r="11798" spans="1:1" s="68" customFormat="1" x14ac:dyDescent="0.25">
      <c r="A11798" s="69"/>
    </row>
    <row r="11799" spans="1:1" s="68" customFormat="1" x14ac:dyDescent="0.25">
      <c r="A11799" s="69"/>
    </row>
    <row r="11800" spans="1:1" s="68" customFormat="1" x14ac:dyDescent="0.25">
      <c r="A11800" s="69"/>
    </row>
    <row r="11801" spans="1:1" s="68" customFormat="1" x14ac:dyDescent="0.25">
      <c r="A11801" s="69"/>
    </row>
    <row r="11802" spans="1:1" s="68" customFormat="1" x14ac:dyDescent="0.25">
      <c r="A11802" s="69"/>
    </row>
    <row r="11803" spans="1:1" s="68" customFormat="1" x14ac:dyDescent="0.25">
      <c r="A11803" s="69"/>
    </row>
    <row r="11804" spans="1:1" s="68" customFormat="1" x14ac:dyDescent="0.25">
      <c r="A11804" s="69"/>
    </row>
    <row r="11805" spans="1:1" s="68" customFormat="1" x14ac:dyDescent="0.25">
      <c r="A11805" s="69"/>
    </row>
    <row r="11806" spans="1:1" s="68" customFormat="1" x14ac:dyDescent="0.25">
      <c r="A11806" s="69"/>
    </row>
    <row r="11807" spans="1:1" s="68" customFormat="1" x14ac:dyDescent="0.25">
      <c r="A11807" s="69"/>
    </row>
    <row r="11808" spans="1:1" s="68" customFormat="1" x14ac:dyDescent="0.25">
      <c r="A11808" s="69"/>
    </row>
    <row r="11809" spans="1:1" s="68" customFormat="1" x14ac:dyDescent="0.25">
      <c r="A11809" s="69"/>
    </row>
    <row r="11810" spans="1:1" s="68" customFormat="1" x14ac:dyDescent="0.25">
      <c r="A11810" s="69"/>
    </row>
    <row r="11811" spans="1:1" s="68" customFormat="1" x14ac:dyDescent="0.25">
      <c r="A11811" s="69"/>
    </row>
    <row r="11812" spans="1:1" s="68" customFormat="1" x14ac:dyDescent="0.25">
      <c r="A11812" s="69"/>
    </row>
    <row r="11813" spans="1:1" s="68" customFormat="1" x14ac:dyDescent="0.25">
      <c r="A11813" s="69"/>
    </row>
    <row r="11814" spans="1:1" s="68" customFormat="1" x14ac:dyDescent="0.25">
      <c r="A11814" s="69"/>
    </row>
    <row r="11815" spans="1:1" s="68" customFormat="1" x14ac:dyDescent="0.25">
      <c r="A11815" s="69"/>
    </row>
    <row r="11816" spans="1:1" s="68" customFormat="1" x14ac:dyDescent="0.25">
      <c r="A11816" s="69"/>
    </row>
    <row r="11817" spans="1:1" s="68" customFormat="1" x14ac:dyDescent="0.25">
      <c r="A11817" s="69"/>
    </row>
    <row r="11818" spans="1:1" s="68" customFormat="1" x14ac:dyDescent="0.25">
      <c r="A11818" s="69"/>
    </row>
    <row r="11819" spans="1:1" s="68" customFormat="1" x14ac:dyDescent="0.25">
      <c r="A11819" s="69"/>
    </row>
    <row r="11820" spans="1:1" s="68" customFormat="1" x14ac:dyDescent="0.25">
      <c r="A11820" s="69"/>
    </row>
    <row r="11821" spans="1:1" s="68" customFormat="1" x14ac:dyDescent="0.25">
      <c r="A11821" s="69"/>
    </row>
    <row r="11822" spans="1:1" s="68" customFormat="1" x14ac:dyDescent="0.25">
      <c r="A11822" s="69"/>
    </row>
    <row r="11823" spans="1:1" s="68" customFormat="1" x14ac:dyDescent="0.25">
      <c r="A11823" s="69"/>
    </row>
    <row r="11824" spans="1:1" s="68" customFormat="1" x14ac:dyDescent="0.25">
      <c r="A11824" s="69"/>
    </row>
    <row r="11825" spans="1:1" s="68" customFormat="1" x14ac:dyDescent="0.25">
      <c r="A11825" s="69"/>
    </row>
    <row r="11826" spans="1:1" s="68" customFormat="1" x14ac:dyDescent="0.25">
      <c r="A11826" s="69"/>
    </row>
    <row r="11827" spans="1:1" s="68" customFormat="1" x14ac:dyDescent="0.25">
      <c r="A11827" s="69"/>
    </row>
    <row r="11828" spans="1:1" s="68" customFormat="1" x14ac:dyDescent="0.25">
      <c r="A11828" s="69"/>
    </row>
    <row r="11829" spans="1:1" s="68" customFormat="1" x14ac:dyDescent="0.25">
      <c r="A11829" s="69"/>
    </row>
    <row r="11830" spans="1:1" s="68" customFormat="1" x14ac:dyDescent="0.25">
      <c r="A11830" s="69"/>
    </row>
    <row r="11831" spans="1:1" s="68" customFormat="1" x14ac:dyDescent="0.25">
      <c r="A11831" s="69"/>
    </row>
    <row r="11832" spans="1:1" s="68" customFormat="1" x14ac:dyDescent="0.25">
      <c r="A11832" s="69"/>
    </row>
    <row r="11833" spans="1:1" s="68" customFormat="1" x14ac:dyDescent="0.25">
      <c r="A11833" s="69"/>
    </row>
    <row r="11834" spans="1:1" s="68" customFormat="1" x14ac:dyDescent="0.25">
      <c r="A11834" s="69"/>
    </row>
    <row r="11835" spans="1:1" s="68" customFormat="1" x14ac:dyDescent="0.25">
      <c r="A11835" s="69"/>
    </row>
    <row r="11836" spans="1:1" s="68" customFormat="1" x14ac:dyDescent="0.25">
      <c r="A11836" s="69"/>
    </row>
    <row r="11837" spans="1:1" s="68" customFormat="1" x14ac:dyDescent="0.25">
      <c r="A11837" s="69"/>
    </row>
    <row r="11838" spans="1:1" s="68" customFormat="1" x14ac:dyDescent="0.25">
      <c r="A11838" s="69"/>
    </row>
    <row r="11839" spans="1:1" s="68" customFormat="1" x14ac:dyDescent="0.25">
      <c r="A11839" s="69"/>
    </row>
    <row r="11840" spans="1:1" s="68" customFormat="1" x14ac:dyDescent="0.25">
      <c r="A11840" s="69"/>
    </row>
    <row r="11841" spans="1:1" s="68" customFormat="1" x14ac:dyDescent="0.25">
      <c r="A11841" s="69"/>
    </row>
    <row r="11842" spans="1:1" s="68" customFormat="1" x14ac:dyDescent="0.25">
      <c r="A11842" s="69"/>
    </row>
    <row r="11843" spans="1:1" s="68" customFormat="1" x14ac:dyDescent="0.25">
      <c r="A11843" s="69"/>
    </row>
    <row r="11844" spans="1:1" s="68" customFormat="1" x14ac:dyDescent="0.25">
      <c r="A11844" s="69"/>
    </row>
    <row r="11845" spans="1:1" s="68" customFormat="1" x14ac:dyDescent="0.25">
      <c r="A11845" s="69"/>
    </row>
    <row r="11846" spans="1:1" s="68" customFormat="1" x14ac:dyDescent="0.25">
      <c r="A11846" s="69"/>
    </row>
    <row r="11847" spans="1:1" s="68" customFormat="1" x14ac:dyDescent="0.25">
      <c r="A11847" s="69"/>
    </row>
    <row r="11848" spans="1:1" s="68" customFormat="1" x14ac:dyDescent="0.25">
      <c r="A11848" s="69"/>
    </row>
    <row r="11849" spans="1:1" s="68" customFormat="1" x14ac:dyDescent="0.25">
      <c r="A11849" s="69"/>
    </row>
    <row r="11850" spans="1:1" s="68" customFormat="1" x14ac:dyDescent="0.25">
      <c r="A11850" s="69"/>
    </row>
    <row r="11851" spans="1:1" s="68" customFormat="1" x14ac:dyDescent="0.25">
      <c r="A11851" s="69"/>
    </row>
    <row r="11852" spans="1:1" s="68" customFormat="1" x14ac:dyDescent="0.25">
      <c r="A11852" s="69"/>
    </row>
    <row r="11853" spans="1:1" s="68" customFormat="1" x14ac:dyDescent="0.25">
      <c r="A11853" s="69"/>
    </row>
    <row r="11854" spans="1:1" s="68" customFormat="1" x14ac:dyDescent="0.25">
      <c r="A11854" s="69"/>
    </row>
    <row r="11855" spans="1:1" s="68" customFormat="1" x14ac:dyDescent="0.25">
      <c r="A11855" s="69"/>
    </row>
    <row r="11856" spans="1:1" s="68" customFormat="1" x14ac:dyDescent="0.25">
      <c r="A11856" s="69"/>
    </row>
    <row r="11857" spans="1:1" s="68" customFormat="1" x14ac:dyDescent="0.25">
      <c r="A11857" s="69"/>
    </row>
    <row r="11858" spans="1:1" s="68" customFormat="1" x14ac:dyDescent="0.25">
      <c r="A11858" s="69"/>
    </row>
    <row r="11859" spans="1:1" s="68" customFormat="1" x14ac:dyDescent="0.25">
      <c r="A11859" s="69"/>
    </row>
    <row r="11860" spans="1:1" s="68" customFormat="1" x14ac:dyDescent="0.25">
      <c r="A11860" s="69"/>
    </row>
    <row r="11861" spans="1:1" s="68" customFormat="1" x14ac:dyDescent="0.25">
      <c r="A11861" s="69"/>
    </row>
    <row r="11862" spans="1:1" s="68" customFormat="1" x14ac:dyDescent="0.25">
      <c r="A11862" s="69"/>
    </row>
    <row r="11863" spans="1:1" s="68" customFormat="1" x14ac:dyDescent="0.25">
      <c r="A11863" s="69"/>
    </row>
    <row r="11864" spans="1:1" s="68" customFormat="1" x14ac:dyDescent="0.25">
      <c r="A11864" s="69"/>
    </row>
    <row r="11865" spans="1:1" s="68" customFormat="1" x14ac:dyDescent="0.25">
      <c r="A11865" s="69"/>
    </row>
    <row r="11866" spans="1:1" s="68" customFormat="1" x14ac:dyDescent="0.25">
      <c r="A11866" s="69"/>
    </row>
    <row r="11867" spans="1:1" s="68" customFormat="1" x14ac:dyDescent="0.25">
      <c r="A11867" s="69"/>
    </row>
    <row r="11868" spans="1:1" s="68" customFormat="1" x14ac:dyDescent="0.25">
      <c r="A11868" s="69"/>
    </row>
    <row r="11869" spans="1:1" s="68" customFormat="1" x14ac:dyDescent="0.25">
      <c r="A11869" s="69"/>
    </row>
    <row r="11870" spans="1:1" s="68" customFormat="1" x14ac:dyDescent="0.25">
      <c r="A11870" s="69"/>
    </row>
    <row r="11871" spans="1:1" s="68" customFormat="1" x14ac:dyDescent="0.25">
      <c r="A11871" s="69"/>
    </row>
    <row r="11872" spans="1:1" s="68" customFormat="1" x14ac:dyDescent="0.25">
      <c r="A11872" s="69"/>
    </row>
    <row r="11873" spans="1:1" s="68" customFormat="1" x14ac:dyDescent="0.25">
      <c r="A11873" s="69"/>
    </row>
    <row r="11874" spans="1:1" s="68" customFormat="1" x14ac:dyDescent="0.25">
      <c r="A11874" s="69"/>
    </row>
    <row r="11875" spans="1:1" s="68" customFormat="1" x14ac:dyDescent="0.25">
      <c r="A11875" s="69"/>
    </row>
    <row r="11876" spans="1:1" s="68" customFormat="1" x14ac:dyDescent="0.25">
      <c r="A11876" s="69"/>
    </row>
    <row r="11877" spans="1:1" s="68" customFormat="1" x14ac:dyDescent="0.25">
      <c r="A11877" s="69"/>
    </row>
    <row r="11878" spans="1:1" s="68" customFormat="1" x14ac:dyDescent="0.25">
      <c r="A11878" s="69"/>
    </row>
    <row r="11879" spans="1:1" s="68" customFormat="1" x14ac:dyDescent="0.25">
      <c r="A11879" s="69"/>
    </row>
    <row r="11880" spans="1:1" s="68" customFormat="1" x14ac:dyDescent="0.25">
      <c r="A11880" s="69"/>
    </row>
    <row r="11881" spans="1:1" s="68" customFormat="1" x14ac:dyDescent="0.25">
      <c r="A11881" s="69"/>
    </row>
    <row r="11882" spans="1:1" s="68" customFormat="1" x14ac:dyDescent="0.25">
      <c r="A11882" s="69"/>
    </row>
    <row r="11883" spans="1:1" s="68" customFormat="1" x14ac:dyDescent="0.25">
      <c r="A11883" s="69"/>
    </row>
    <row r="11884" spans="1:1" s="68" customFormat="1" x14ac:dyDescent="0.25">
      <c r="A11884" s="69"/>
    </row>
    <row r="11885" spans="1:1" s="68" customFormat="1" x14ac:dyDescent="0.25">
      <c r="A11885" s="69"/>
    </row>
    <row r="11886" spans="1:1" s="68" customFormat="1" x14ac:dyDescent="0.25">
      <c r="A11886" s="69"/>
    </row>
    <row r="11887" spans="1:1" s="68" customFormat="1" x14ac:dyDescent="0.25">
      <c r="A11887" s="69"/>
    </row>
    <row r="11888" spans="1:1" s="68" customFormat="1" x14ac:dyDescent="0.25">
      <c r="A11888" s="69"/>
    </row>
    <row r="11889" spans="1:1" s="68" customFormat="1" x14ac:dyDescent="0.25">
      <c r="A11889" s="69"/>
    </row>
    <row r="11890" spans="1:1" s="68" customFormat="1" x14ac:dyDescent="0.25">
      <c r="A11890" s="69"/>
    </row>
    <row r="11891" spans="1:1" s="68" customFormat="1" x14ac:dyDescent="0.25">
      <c r="A11891" s="69"/>
    </row>
    <row r="11892" spans="1:1" s="68" customFormat="1" x14ac:dyDescent="0.25">
      <c r="A11892" s="69"/>
    </row>
    <row r="11893" spans="1:1" s="68" customFormat="1" x14ac:dyDescent="0.25">
      <c r="A11893" s="69"/>
    </row>
    <row r="11894" spans="1:1" s="68" customFormat="1" x14ac:dyDescent="0.25">
      <c r="A11894" s="69"/>
    </row>
    <row r="11895" spans="1:1" s="68" customFormat="1" x14ac:dyDescent="0.25">
      <c r="A11895" s="69"/>
    </row>
    <row r="11896" spans="1:1" s="68" customFormat="1" x14ac:dyDescent="0.25">
      <c r="A11896" s="69"/>
    </row>
    <row r="11897" spans="1:1" s="68" customFormat="1" x14ac:dyDescent="0.25">
      <c r="A11897" s="69"/>
    </row>
    <row r="11898" spans="1:1" s="68" customFormat="1" x14ac:dyDescent="0.25">
      <c r="A11898" s="69"/>
    </row>
    <row r="11899" spans="1:1" s="68" customFormat="1" x14ac:dyDescent="0.25">
      <c r="A11899" s="69"/>
    </row>
    <row r="11900" spans="1:1" s="68" customFormat="1" x14ac:dyDescent="0.25">
      <c r="A11900" s="69"/>
    </row>
    <row r="11901" spans="1:1" s="68" customFormat="1" x14ac:dyDescent="0.25">
      <c r="A11901" s="69"/>
    </row>
    <row r="11902" spans="1:1" s="68" customFormat="1" x14ac:dyDescent="0.25">
      <c r="A11902" s="69"/>
    </row>
    <row r="11903" spans="1:1" s="68" customFormat="1" x14ac:dyDescent="0.25">
      <c r="A11903" s="69"/>
    </row>
    <row r="11904" spans="1:1" s="68" customFormat="1" x14ac:dyDescent="0.25">
      <c r="A11904" s="69"/>
    </row>
    <row r="11905" spans="1:1" s="68" customFormat="1" x14ac:dyDescent="0.25">
      <c r="A11905" s="69"/>
    </row>
    <row r="11906" spans="1:1" s="68" customFormat="1" x14ac:dyDescent="0.25">
      <c r="A11906" s="69"/>
    </row>
    <row r="11907" spans="1:1" s="68" customFormat="1" x14ac:dyDescent="0.25">
      <c r="A11907" s="69"/>
    </row>
    <row r="11908" spans="1:1" s="68" customFormat="1" x14ac:dyDescent="0.25">
      <c r="A11908" s="69"/>
    </row>
    <row r="11909" spans="1:1" s="68" customFormat="1" x14ac:dyDescent="0.25">
      <c r="A11909" s="69"/>
    </row>
    <row r="11910" spans="1:1" s="68" customFormat="1" x14ac:dyDescent="0.25">
      <c r="A11910" s="69"/>
    </row>
    <row r="11911" spans="1:1" s="68" customFormat="1" x14ac:dyDescent="0.25">
      <c r="A11911" s="69"/>
    </row>
    <row r="11912" spans="1:1" s="68" customFormat="1" x14ac:dyDescent="0.25">
      <c r="A11912" s="69"/>
    </row>
    <row r="11913" spans="1:1" s="68" customFormat="1" x14ac:dyDescent="0.25">
      <c r="A11913" s="69"/>
    </row>
    <row r="11914" spans="1:1" s="68" customFormat="1" x14ac:dyDescent="0.25">
      <c r="A11914" s="69"/>
    </row>
    <row r="11915" spans="1:1" s="68" customFormat="1" x14ac:dyDescent="0.25">
      <c r="A11915" s="69"/>
    </row>
    <row r="11916" spans="1:1" s="68" customFormat="1" x14ac:dyDescent="0.25">
      <c r="A11916" s="69"/>
    </row>
    <row r="11917" spans="1:1" s="68" customFormat="1" x14ac:dyDescent="0.25">
      <c r="A11917" s="69"/>
    </row>
    <row r="11918" spans="1:1" s="68" customFormat="1" x14ac:dyDescent="0.25">
      <c r="A11918" s="69"/>
    </row>
    <row r="11919" spans="1:1" s="68" customFormat="1" x14ac:dyDescent="0.25">
      <c r="A11919" s="69"/>
    </row>
    <row r="11920" spans="1:1" s="68" customFormat="1" x14ac:dyDescent="0.25">
      <c r="A11920" s="69"/>
    </row>
    <row r="11921" spans="1:1" s="68" customFormat="1" x14ac:dyDescent="0.25">
      <c r="A11921" s="69"/>
    </row>
    <row r="11922" spans="1:1" s="68" customFormat="1" x14ac:dyDescent="0.25">
      <c r="A11922" s="69"/>
    </row>
    <row r="11923" spans="1:1" s="68" customFormat="1" x14ac:dyDescent="0.25">
      <c r="A11923" s="69"/>
    </row>
    <row r="11924" spans="1:1" s="68" customFormat="1" x14ac:dyDescent="0.25">
      <c r="A11924" s="69"/>
    </row>
    <row r="11925" spans="1:1" s="68" customFormat="1" x14ac:dyDescent="0.25">
      <c r="A11925" s="69"/>
    </row>
    <row r="11926" spans="1:1" s="68" customFormat="1" x14ac:dyDescent="0.25">
      <c r="A11926" s="69"/>
    </row>
    <row r="11927" spans="1:1" s="68" customFormat="1" x14ac:dyDescent="0.25">
      <c r="A11927" s="69"/>
    </row>
    <row r="11928" spans="1:1" s="68" customFormat="1" x14ac:dyDescent="0.25">
      <c r="A11928" s="69"/>
    </row>
    <row r="11929" spans="1:1" s="68" customFormat="1" x14ac:dyDescent="0.25">
      <c r="A11929" s="69"/>
    </row>
    <row r="11930" spans="1:1" s="68" customFormat="1" x14ac:dyDescent="0.25">
      <c r="A11930" s="69"/>
    </row>
    <row r="11931" spans="1:1" s="68" customFormat="1" x14ac:dyDescent="0.25">
      <c r="A11931" s="69"/>
    </row>
    <row r="11932" spans="1:1" s="68" customFormat="1" x14ac:dyDescent="0.25">
      <c r="A11932" s="69"/>
    </row>
    <row r="11933" spans="1:1" s="68" customFormat="1" x14ac:dyDescent="0.25">
      <c r="A11933" s="69"/>
    </row>
    <row r="11934" spans="1:1" s="68" customFormat="1" x14ac:dyDescent="0.25">
      <c r="A11934" s="69"/>
    </row>
    <row r="11935" spans="1:1" s="68" customFormat="1" x14ac:dyDescent="0.25">
      <c r="A11935" s="69"/>
    </row>
    <row r="11936" spans="1:1" s="68" customFormat="1" x14ac:dyDescent="0.25">
      <c r="A11936" s="69"/>
    </row>
    <row r="11937" spans="1:1" s="68" customFormat="1" x14ac:dyDescent="0.25">
      <c r="A11937" s="69"/>
    </row>
    <row r="11938" spans="1:1" s="68" customFormat="1" x14ac:dyDescent="0.25">
      <c r="A11938" s="69"/>
    </row>
    <row r="11939" spans="1:1" s="68" customFormat="1" x14ac:dyDescent="0.25">
      <c r="A11939" s="69"/>
    </row>
    <row r="11940" spans="1:1" s="68" customFormat="1" x14ac:dyDescent="0.25">
      <c r="A11940" s="69"/>
    </row>
    <row r="11941" spans="1:1" s="68" customFormat="1" x14ac:dyDescent="0.25">
      <c r="A11941" s="69"/>
    </row>
    <row r="11942" spans="1:1" s="68" customFormat="1" x14ac:dyDescent="0.25">
      <c r="A11942" s="69"/>
    </row>
    <row r="11943" spans="1:1" s="68" customFormat="1" x14ac:dyDescent="0.25">
      <c r="A11943" s="69"/>
    </row>
    <row r="11944" spans="1:1" s="68" customFormat="1" x14ac:dyDescent="0.25">
      <c r="A11944" s="69"/>
    </row>
    <row r="11945" spans="1:1" s="68" customFormat="1" x14ac:dyDescent="0.25">
      <c r="A11945" s="69"/>
    </row>
    <row r="11946" spans="1:1" s="68" customFormat="1" x14ac:dyDescent="0.25">
      <c r="A11946" s="69"/>
    </row>
    <row r="11947" spans="1:1" s="68" customFormat="1" x14ac:dyDescent="0.25">
      <c r="A11947" s="69"/>
    </row>
    <row r="11948" spans="1:1" s="68" customFormat="1" x14ac:dyDescent="0.25">
      <c r="A11948" s="69"/>
    </row>
    <row r="11949" spans="1:1" s="68" customFormat="1" x14ac:dyDescent="0.25">
      <c r="A11949" s="69"/>
    </row>
    <row r="11950" spans="1:1" s="68" customFormat="1" x14ac:dyDescent="0.25">
      <c r="A11950" s="69"/>
    </row>
    <row r="11951" spans="1:1" s="68" customFormat="1" x14ac:dyDescent="0.25">
      <c r="A11951" s="69"/>
    </row>
    <row r="11952" spans="1:1" s="68" customFormat="1" x14ac:dyDescent="0.25">
      <c r="A11952" s="69"/>
    </row>
    <row r="11953" spans="1:1" s="68" customFormat="1" x14ac:dyDescent="0.25">
      <c r="A11953" s="69"/>
    </row>
    <row r="11954" spans="1:1" s="68" customFormat="1" x14ac:dyDescent="0.25">
      <c r="A11954" s="69"/>
    </row>
    <row r="11955" spans="1:1" s="68" customFormat="1" x14ac:dyDescent="0.25">
      <c r="A11955" s="69"/>
    </row>
    <row r="11956" spans="1:1" s="68" customFormat="1" x14ac:dyDescent="0.25">
      <c r="A11956" s="69"/>
    </row>
    <row r="11957" spans="1:1" s="68" customFormat="1" x14ac:dyDescent="0.25">
      <c r="A11957" s="69"/>
    </row>
    <row r="11958" spans="1:1" s="68" customFormat="1" x14ac:dyDescent="0.25">
      <c r="A11958" s="69"/>
    </row>
    <row r="11959" spans="1:1" s="68" customFormat="1" x14ac:dyDescent="0.25">
      <c r="A11959" s="69"/>
    </row>
    <row r="11960" spans="1:1" s="68" customFormat="1" x14ac:dyDescent="0.25">
      <c r="A11960" s="69"/>
    </row>
    <row r="11961" spans="1:1" s="68" customFormat="1" x14ac:dyDescent="0.25">
      <c r="A11961" s="69"/>
    </row>
    <row r="11962" spans="1:1" s="68" customFormat="1" x14ac:dyDescent="0.25">
      <c r="A11962" s="69"/>
    </row>
    <row r="11963" spans="1:1" s="68" customFormat="1" x14ac:dyDescent="0.25">
      <c r="A11963" s="69"/>
    </row>
    <row r="11964" spans="1:1" s="68" customFormat="1" x14ac:dyDescent="0.25">
      <c r="A11964" s="69"/>
    </row>
    <row r="11965" spans="1:1" s="68" customFormat="1" x14ac:dyDescent="0.25">
      <c r="A11965" s="69"/>
    </row>
    <row r="11966" spans="1:1" s="68" customFormat="1" x14ac:dyDescent="0.25">
      <c r="A11966" s="69"/>
    </row>
    <row r="11967" spans="1:1" s="68" customFormat="1" x14ac:dyDescent="0.25">
      <c r="A11967" s="69"/>
    </row>
    <row r="11968" spans="1:1" s="68" customFormat="1" x14ac:dyDescent="0.25">
      <c r="A11968" s="69"/>
    </row>
    <row r="11969" spans="1:1" s="68" customFormat="1" x14ac:dyDescent="0.25">
      <c r="A11969" s="69"/>
    </row>
    <row r="11970" spans="1:1" s="68" customFormat="1" x14ac:dyDescent="0.25">
      <c r="A11970" s="69"/>
    </row>
    <row r="11971" spans="1:1" s="68" customFormat="1" x14ac:dyDescent="0.25">
      <c r="A11971" s="69"/>
    </row>
    <row r="11972" spans="1:1" s="68" customFormat="1" x14ac:dyDescent="0.25">
      <c r="A11972" s="69"/>
    </row>
    <row r="11973" spans="1:1" s="68" customFormat="1" x14ac:dyDescent="0.25">
      <c r="A11973" s="69"/>
    </row>
    <row r="11974" spans="1:1" s="68" customFormat="1" x14ac:dyDescent="0.25">
      <c r="A11974" s="69"/>
    </row>
    <row r="11975" spans="1:1" s="68" customFormat="1" x14ac:dyDescent="0.25">
      <c r="A11975" s="69"/>
    </row>
    <row r="11976" spans="1:1" s="68" customFormat="1" x14ac:dyDescent="0.25">
      <c r="A11976" s="69"/>
    </row>
    <row r="11977" spans="1:1" s="68" customFormat="1" x14ac:dyDescent="0.25">
      <c r="A11977" s="69"/>
    </row>
    <row r="11978" spans="1:1" s="68" customFormat="1" x14ac:dyDescent="0.25">
      <c r="A11978" s="69"/>
    </row>
    <row r="11979" spans="1:1" s="68" customFormat="1" x14ac:dyDescent="0.25">
      <c r="A11979" s="69"/>
    </row>
    <row r="11980" spans="1:1" s="68" customFormat="1" x14ac:dyDescent="0.25">
      <c r="A11980" s="69"/>
    </row>
    <row r="11981" spans="1:1" s="68" customFormat="1" x14ac:dyDescent="0.25">
      <c r="A11981" s="69"/>
    </row>
    <row r="11982" spans="1:1" s="68" customFormat="1" x14ac:dyDescent="0.25">
      <c r="A11982" s="69"/>
    </row>
    <row r="11983" spans="1:1" s="68" customFormat="1" x14ac:dyDescent="0.25">
      <c r="A11983" s="69"/>
    </row>
    <row r="11984" spans="1:1" s="68" customFormat="1" x14ac:dyDescent="0.25">
      <c r="A11984" s="69"/>
    </row>
    <row r="11985" spans="1:1" s="68" customFormat="1" x14ac:dyDescent="0.25">
      <c r="A11985" s="69"/>
    </row>
    <row r="11986" spans="1:1" s="68" customFormat="1" x14ac:dyDescent="0.25">
      <c r="A11986" s="69"/>
    </row>
    <row r="11987" spans="1:1" s="68" customFormat="1" x14ac:dyDescent="0.25">
      <c r="A11987" s="69"/>
    </row>
    <row r="11988" spans="1:1" s="68" customFormat="1" x14ac:dyDescent="0.25">
      <c r="A11988" s="69"/>
    </row>
    <row r="11989" spans="1:1" s="68" customFormat="1" x14ac:dyDescent="0.25">
      <c r="A11989" s="69"/>
    </row>
    <row r="11990" spans="1:1" s="68" customFormat="1" x14ac:dyDescent="0.25">
      <c r="A11990" s="69"/>
    </row>
    <row r="11991" spans="1:1" s="68" customFormat="1" x14ac:dyDescent="0.25">
      <c r="A11991" s="69"/>
    </row>
    <row r="11992" spans="1:1" s="68" customFormat="1" x14ac:dyDescent="0.25">
      <c r="A11992" s="69"/>
    </row>
    <row r="11993" spans="1:1" s="68" customFormat="1" x14ac:dyDescent="0.25">
      <c r="A11993" s="69"/>
    </row>
    <row r="11994" spans="1:1" s="68" customFormat="1" x14ac:dyDescent="0.25">
      <c r="A11994" s="69"/>
    </row>
    <row r="11995" spans="1:1" s="68" customFormat="1" x14ac:dyDescent="0.25">
      <c r="A11995" s="69"/>
    </row>
    <row r="11996" spans="1:1" s="68" customFormat="1" x14ac:dyDescent="0.25">
      <c r="A11996" s="69"/>
    </row>
    <row r="11997" spans="1:1" s="68" customFormat="1" x14ac:dyDescent="0.25">
      <c r="A11997" s="69"/>
    </row>
    <row r="11998" spans="1:1" s="68" customFormat="1" x14ac:dyDescent="0.25">
      <c r="A11998" s="69"/>
    </row>
    <row r="11999" spans="1:1" s="68" customFormat="1" x14ac:dyDescent="0.25">
      <c r="A11999" s="69"/>
    </row>
    <row r="12000" spans="1:1" s="68" customFormat="1" x14ac:dyDescent="0.25">
      <c r="A12000" s="69"/>
    </row>
    <row r="12001" spans="1:1" s="68" customFormat="1" x14ac:dyDescent="0.25">
      <c r="A12001" s="69"/>
    </row>
    <row r="12002" spans="1:1" s="68" customFormat="1" x14ac:dyDescent="0.25">
      <c r="A12002" s="69"/>
    </row>
    <row r="12003" spans="1:1" s="68" customFormat="1" x14ac:dyDescent="0.25">
      <c r="A12003" s="69"/>
    </row>
    <row r="12004" spans="1:1" s="68" customFormat="1" x14ac:dyDescent="0.25">
      <c r="A12004" s="69"/>
    </row>
    <row r="12005" spans="1:1" s="68" customFormat="1" x14ac:dyDescent="0.25">
      <c r="A12005" s="69"/>
    </row>
    <row r="12006" spans="1:1" s="68" customFormat="1" x14ac:dyDescent="0.25">
      <c r="A12006" s="69"/>
    </row>
    <row r="12007" spans="1:1" s="68" customFormat="1" x14ac:dyDescent="0.25">
      <c r="A12007" s="69"/>
    </row>
    <row r="12008" spans="1:1" s="68" customFormat="1" x14ac:dyDescent="0.25">
      <c r="A12008" s="69"/>
    </row>
    <row r="12009" spans="1:1" s="68" customFormat="1" x14ac:dyDescent="0.25">
      <c r="A12009" s="69"/>
    </row>
    <row r="12010" spans="1:1" s="68" customFormat="1" x14ac:dyDescent="0.25">
      <c r="A12010" s="69"/>
    </row>
    <row r="12011" spans="1:1" s="68" customFormat="1" x14ac:dyDescent="0.25">
      <c r="A12011" s="69"/>
    </row>
    <row r="12012" spans="1:1" s="68" customFormat="1" x14ac:dyDescent="0.25">
      <c r="A12012" s="69"/>
    </row>
    <row r="12013" spans="1:1" s="68" customFormat="1" x14ac:dyDescent="0.25">
      <c r="A12013" s="69"/>
    </row>
    <row r="12014" spans="1:1" s="68" customFormat="1" x14ac:dyDescent="0.25">
      <c r="A12014" s="69"/>
    </row>
    <row r="12015" spans="1:1" s="68" customFormat="1" x14ac:dyDescent="0.25">
      <c r="A12015" s="69"/>
    </row>
    <row r="12016" spans="1:1" s="68" customFormat="1" x14ac:dyDescent="0.25">
      <c r="A12016" s="69"/>
    </row>
    <row r="12017" spans="1:1" s="68" customFormat="1" x14ac:dyDescent="0.25">
      <c r="A12017" s="69"/>
    </row>
    <row r="12018" spans="1:1" s="68" customFormat="1" x14ac:dyDescent="0.25">
      <c r="A12018" s="69"/>
    </row>
    <row r="12019" spans="1:1" s="68" customFormat="1" x14ac:dyDescent="0.25">
      <c r="A12019" s="69"/>
    </row>
    <row r="12020" spans="1:1" s="68" customFormat="1" x14ac:dyDescent="0.25">
      <c r="A12020" s="69"/>
    </row>
    <row r="12021" spans="1:1" s="68" customFormat="1" x14ac:dyDescent="0.25">
      <c r="A12021" s="69"/>
    </row>
    <row r="12022" spans="1:1" s="68" customFormat="1" x14ac:dyDescent="0.25">
      <c r="A12022" s="69"/>
    </row>
    <row r="12023" spans="1:1" s="68" customFormat="1" x14ac:dyDescent="0.25">
      <c r="A12023" s="69"/>
    </row>
    <row r="12024" spans="1:1" s="68" customFormat="1" x14ac:dyDescent="0.25">
      <c r="A12024" s="69"/>
    </row>
    <row r="12025" spans="1:1" s="68" customFormat="1" x14ac:dyDescent="0.25">
      <c r="A12025" s="69"/>
    </row>
    <row r="12026" spans="1:1" s="68" customFormat="1" x14ac:dyDescent="0.25">
      <c r="A12026" s="69"/>
    </row>
    <row r="12027" spans="1:1" s="68" customFormat="1" x14ac:dyDescent="0.25">
      <c r="A12027" s="69"/>
    </row>
    <row r="12028" spans="1:1" s="68" customFormat="1" x14ac:dyDescent="0.25">
      <c r="A12028" s="69"/>
    </row>
    <row r="12029" spans="1:1" s="68" customFormat="1" x14ac:dyDescent="0.25">
      <c r="A12029" s="69"/>
    </row>
    <row r="12030" spans="1:1" s="68" customFormat="1" x14ac:dyDescent="0.25">
      <c r="A12030" s="69"/>
    </row>
    <row r="12031" spans="1:1" s="68" customFormat="1" x14ac:dyDescent="0.25">
      <c r="A12031" s="69"/>
    </row>
    <row r="12032" spans="1:1" s="68" customFormat="1" x14ac:dyDescent="0.25">
      <c r="A12032" s="69"/>
    </row>
    <row r="12033" spans="1:1" s="68" customFormat="1" x14ac:dyDescent="0.25">
      <c r="A12033" s="69"/>
    </row>
    <row r="12034" spans="1:1" s="68" customFormat="1" x14ac:dyDescent="0.25">
      <c r="A12034" s="69"/>
    </row>
    <row r="12035" spans="1:1" s="68" customFormat="1" x14ac:dyDescent="0.25">
      <c r="A12035" s="69"/>
    </row>
    <row r="12036" spans="1:1" s="68" customFormat="1" x14ac:dyDescent="0.25">
      <c r="A12036" s="69"/>
    </row>
    <row r="12037" spans="1:1" s="68" customFormat="1" x14ac:dyDescent="0.25">
      <c r="A12037" s="69"/>
    </row>
    <row r="12038" spans="1:1" s="68" customFormat="1" x14ac:dyDescent="0.25">
      <c r="A12038" s="69"/>
    </row>
    <row r="12039" spans="1:1" s="68" customFormat="1" x14ac:dyDescent="0.25">
      <c r="A12039" s="69"/>
    </row>
    <row r="12040" spans="1:1" s="68" customFormat="1" x14ac:dyDescent="0.25">
      <c r="A12040" s="69"/>
    </row>
    <row r="12041" spans="1:1" s="68" customFormat="1" x14ac:dyDescent="0.25">
      <c r="A12041" s="69"/>
    </row>
    <row r="12042" spans="1:1" s="68" customFormat="1" x14ac:dyDescent="0.25">
      <c r="A12042" s="69"/>
    </row>
    <row r="12043" spans="1:1" s="68" customFormat="1" x14ac:dyDescent="0.25">
      <c r="A12043" s="69"/>
    </row>
    <row r="12044" spans="1:1" s="68" customFormat="1" x14ac:dyDescent="0.25">
      <c r="A12044" s="69"/>
    </row>
    <row r="12045" spans="1:1" s="68" customFormat="1" x14ac:dyDescent="0.25">
      <c r="A12045" s="69"/>
    </row>
    <row r="12046" spans="1:1" s="68" customFormat="1" x14ac:dyDescent="0.25">
      <c r="A12046" s="69"/>
    </row>
    <row r="12047" spans="1:1" s="68" customFormat="1" x14ac:dyDescent="0.25">
      <c r="A12047" s="69"/>
    </row>
    <row r="12048" spans="1:1" s="68" customFormat="1" x14ac:dyDescent="0.25">
      <c r="A12048" s="69"/>
    </row>
    <row r="12049" spans="1:1" s="68" customFormat="1" x14ac:dyDescent="0.25">
      <c r="A12049" s="69"/>
    </row>
    <row r="12050" spans="1:1" s="68" customFormat="1" x14ac:dyDescent="0.25">
      <c r="A12050" s="69"/>
    </row>
    <row r="12051" spans="1:1" s="68" customFormat="1" x14ac:dyDescent="0.25">
      <c r="A12051" s="69"/>
    </row>
    <row r="12052" spans="1:1" s="68" customFormat="1" x14ac:dyDescent="0.25">
      <c r="A12052" s="69"/>
    </row>
    <row r="12053" spans="1:1" s="68" customFormat="1" x14ac:dyDescent="0.25">
      <c r="A12053" s="69"/>
    </row>
    <row r="12054" spans="1:1" s="68" customFormat="1" x14ac:dyDescent="0.25">
      <c r="A12054" s="69"/>
    </row>
    <row r="12055" spans="1:1" s="68" customFormat="1" x14ac:dyDescent="0.25">
      <c r="A12055" s="69"/>
    </row>
    <row r="12056" spans="1:1" s="68" customFormat="1" x14ac:dyDescent="0.25">
      <c r="A12056" s="69"/>
    </row>
    <row r="12057" spans="1:1" s="68" customFormat="1" x14ac:dyDescent="0.25">
      <c r="A12057" s="69"/>
    </row>
    <row r="12058" spans="1:1" s="68" customFormat="1" x14ac:dyDescent="0.25">
      <c r="A12058" s="69"/>
    </row>
    <row r="12059" spans="1:1" s="68" customFormat="1" x14ac:dyDescent="0.25">
      <c r="A12059" s="69"/>
    </row>
    <row r="12060" spans="1:1" s="68" customFormat="1" x14ac:dyDescent="0.25">
      <c r="A12060" s="69"/>
    </row>
    <row r="12061" spans="1:1" s="68" customFormat="1" x14ac:dyDescent="0.25">
      <c r="A12061" s="69"/>
    </row>
    <row r="12062" spans="1:1" s="68" customFormat="1" x14ac:dyDescent="0.25">
      <c r="A12062" s="69"/>
    </row>
    <row r="12063" spans="1:1" s="68" customFormat="1" x14ac:dyDescent="0.25">
      <c r="A12063" s="69"/>
    </row>
    <row r="12064" spans="1:1" s="68" customFormat="1" x14ac:dyDescent="0.25">
      <c r="A12064" s="69"/>
    </row>
    <row r="12065" spans="1:1" s="68" customFormat="1" x14ac:dyDescent="0.25">
      <c r="A12065" s="69"/>
    </row>
    <row r="12066" spans="1:1" s="68" customFormat="1" x14ac:dyDescent="0.25">
      <c r="A12066" s="69"/>
    </row>
    <row r="12067" spans="1:1" s="68" customFormat="1" x14ac:dyDescent="0.25">
      <c r="A12067" s="69"/>
    </row>
    <row r="12068" spans="1:1" s="68" customFormat="1" x14ac:dyDescent="0.25">
      <c r="A12068" s="69"/>
    </row>
    <row r="12069" spans="1:1" s="68" customFormat="1" x14ac:dyDescent="0.25">
      <c r="A12069" s="69"/>
    </row>
    <row r="12070" spans="1:1" s="68" customFormat="1" x14ac:dyDescent="0.25">
      <c r="A12070" s="69"/>
    </row>
    <row r="12071" spans="1:1" s="68" customFormat="1" x14ac:dyDescent="0.25">
      <c r="A12071" s="69"/>
    </row>
    <row r="12072" spans="1:1" s="68" customFormat="1" x14ac:dyDescent="0.25">
      <c r="A12072" s="69"/>
    </row>
    <row r="12073" spans="1:1" s="68" customFormat="1" x14ac:dyDescent="0.25">
      <c r="A12073" s="69"/>
    </row>
    <row r="12074" spans="1:1" s="68" customFormat="1" x14ac:dyDescent="0.25">
      <c r="A12074" s="69"/>
    </row>
    <row r="12075" spans="1:1" s="68" customFormat="1" x14ac:dyDescent="0.25">
      <c r="A12075" s="69"/>
    </row>
    <row r="12076" spans="1:1" s="68" customFormat="1" x14ac:dyDescent="0.25">
      <c r="A12076" s="69"/>
    </row>
    <row r="12077" spans="1:1" s="68" customFormat="1" x14ac:dyDescent="0.25">
      <c r="A12077" s="69"/>
    </row>
    <row r="12078" spans="1:1" s="68" customFormat="1" x14ac:dyDescent="0.25">
      <c r="A12078" s="69"/>
    </row>
    <row r="12079" spans="1:1" s="68" customFormat="1" x14ac:dyDescent="0.25">
      <c r="A12079" s="69"/>
    </row>
    <row r="12080" spans="1:1" s="68" customFormat="1" x14ac:dyDescent="0.25">
      <c r="A12080" s="69"/>
    </row>
    <row r="12081" spans="1:1" s="68" customFormat="1" x14ac:dyDescent="0.25">
      <c r="A12081" s="69"/>
    </row>
    <row r="12082" spans="1:1" s="68" customFormat="1" x14ac:dyDescent="0.25">
      <c r="A12082" s="69"/>
    </row>
    <row r="12083" spans="1:1" s="68" customFormat="1" x14ac:dyDescent="0.25">
      <c r="A12083" s="69"/>
    </row>
    <row r="12084" spans="1:1" s="68" customFormat="1" x14ac:dyDescent="0.25">
      <c r="A12084" s="69"/>
    </row>
    <row r="12085" spans="1:1" s="68" customFormat="1" x14ac:dyDescent="0.25">
      <c r="A12085" s="69"/>
    </row>
    <row r="12086" spans="1:1" s="68" customFormat="1" x14ac:dyDescent="0.25">
      <c r="A12086" s="69"/>
    </row>
    <row r="12087" spans="1:1" s="68" customFormat="1" x14ac:dyDescent="0.25">
      <c r="A12087" s="69"/>
    </row>
    <row r="12088" spans="1:1" s="68" customFormat="1" x14ac:dyDescent="0.25">
      <c r="A12088" s="69"/>
    </row>
    <row r="12089" spans="1:1" s="68" customFormat="1" x14ac:dyDescent="0.25">
      <c r="A12089" s="69"/>
    </row>
    <row r="12090" spans="1:1" s="68" customFormat="1" x14ac:dyDescent="0.25">
      <c r="A12090" s="69"/>
    </row>
    <row r="12091" spans="1:1" s="68" customFormat="1" x14ac:dyDescent="0.25">
      <c r="A12091" s="69"/>
    </row>
    <row r="12092" spans="1:1" s="68" customFormat="1" x14ac:dyDescent="0.25">
      <c r="A12092" s="69"/>
    </row>
    <row r="12093" spans="1:1" s="68" customFormat="1" x14ac:dyDescent="0.25">
      <c r="A12093" s="69"/>
    </row>
    <row r="12094" spans="1:1" s="68" customFormat="1" x14ac:dyDescent="0.25">
      <c r="A12094" s="69"/>
    </row>
    <row r="12095" spans="1:1" s="68" customFormat="1" x14ac:dyDescent="0.25">
      <c r="A12095" s="69"/>
    </row>
    <row r="12096" spans="1:1" s="68" customFormat="1" x14ac:dyDescent="0.25">
      <c r="A12096" s="69"/>
    </row>
    <row r="12097" spans="1:1" s="68" customFormat="1" x14ac:dyDescent="0.25">
      <c r="A12097" s="69"/>
    </row>
    <row r="12098" spans="1:1" s="68" customFormat="1" x14ac:dyDescent="0.25">
      <c r="A12098" s="69"/>
    </row>
    <row r="12099" spans="1:1" s="68" customFormat="1" x14ac:dyDescent="0.25">
      <c r="A12099" s="69"/>
    </row>
    <row r="12100" spans="1:1" s="68" customFormat="1" x14ac:dyDescent="0.25">
      <c r="A12100" s="69"/>
    </row>
    <row r="12101" spans="1:1" s="68" customFormat="1" x14ac:dyDescent="0.25">
      <c r="A12101" s="69"/>
    </row>
    <row r="12102" spans="1:1" s="68" customFormat="1" x14ac:dyDescent="0.25">
      <c r="A12102" s="69"/>
    </row>
    <row r="12103" spans="1:1" s="68" customFormat="1" x14ac:dyDescent="0.25">
      <c r="A12103" s="69"/>
    </row>
    <row r="12104" spans="1:1" s="68" customFormat="1" x14ac:dyDescent="0.25">
      <c r="A12104" s="69"/>
    </row>
    <row r="12105" spans="1:1" s="68" customFormat="1" x14ac:dyDescent="0.25">
      <c r="A12105" s="69"/>
    </row>
    <row r="12106" spans="1:1" s="68" customFormat="1" x14ac:dyDescent="0.25">
      <c r="A12106" s="69"/>
    </row>
    <row r="12107" spans="1:1" s="68" customFormat="1" x14ac:dyDescent="0.25">
      <c r="A12107" s="69"/>
    </row>
    <row r="12108" spans="1:1" s="68" customFormat="1" x14ac:dyDescent="0.25">
      <c r="A12108" s="69"/>
    </row>
    <row r="12109" spans="1:1" s="68" customFormat="1" x14ac:dyDescent="0.25">
      <c r="A12109" s="69"/>
    </row>
    <row r="12110" spans="1:1" s="68" customFormat="1" x14ac:dyDescent="0.25">
      <c r="A12110" s="69"/>
    </row>
    <row r="12111" spans="1:1" s="68" customFormat="1" x14ac:dyDescent="0.25">
      <c r="A12111" s="69"/>
    </row>
    <row r="12112" spans="1:1" s="68" customFormat="1" x14ac:dyDescent="0.25">
      <c r="A12112" s="69"/>
    </row>
    <row r="12113" spans="1:1" s="68" customFormat="1" x14ac:dyDescent="0.25">
      <c r="A12113" s="69"/>
    </row>
    <row r="12114" spans="1:1" s="68" customFormat="1" x14ac:dyDescent="0.25">
      <c r="A12114" s="69"/>
    </row>
    <row r="12115" spans="1:1" s="68" customFormat="1" x14ac:dyDescent="0.25">
      <c r="A12115" s="69"/>
    </row>
    <row r="12116" spans="1:1" s="68" customFormat="1" x14ac:dyDescent="0.25">
      <c r="A12116" s="69"/>
    </row>
    <row r="12117" spans="1:1" s="68" customFormat="1" x14ac:dyDescent="0.25">
      <c r="A12117" s="69"/>
    </row>
    <row r="12118" spans="1:1" s="68" customFormat="1" x14ac:dyDescent="0.25">
      <c r="A12118" s="69"/>
    </row>
    <row r="12119" spans="1:1" s="68" customFormat="1" x14ac:dyDescent="0.25">
      <c r="A12119" s="69"/>
    </row>
    <row r="12120" spans="1:1" s="68" customFormat="1" x14ac:dyDescent="0.25">
      <c r="A12120" s="69"/>
    </row>
    <row r="12121" spans="1:1" s="68" customFormat="1" x14ac:dyDescent="0.25">
      <c r="A12121" s="69"/>
    </row>
    <row r="12122" spans="1:1" s="68" customFormat="1" x14ac:dyDescent="0.25">
      <c r="A12122" s="69"/>
    </row>
    <row r="12123" spans="1:1" s="68" customFormat="1" x14ac:dyDescent="0.25">
      <c r="A12123" s="69"/>
    </row>
    <row r="12124" spans="1:1" s="68" customFormat="1" x14ac:dyDescent="0.25">
      <c r="A12124" s="69"/>
    </row>
    <row r="12125" spans="1:1" s="68" customFormat="1" x14ac:dyDescent="0.25">
      <c r="A12125" s="69"/>
    </row>
    <row r="12126" spans="1:1" s="68" customFormat="1" x14ac:dyDescent="0.25">
      <c r="A12126" s="69"/>
    </row>
    <row r="12127" spans="1:1" s="68" customFormat="1" x14ac:dyDescent="0.25">
      <c r="A12127" s="69"/>
    </row>
    <row r="12128" spans="1:1" s="68" customFormat="1" x14ac:dyDescent="0.25">
      <c r="A12128" s="69"/>
    </row>
    <row r="12129" spans="1:1" s="68" customFormat="1" x14ac:dyDescent="0.25">
      <c r="A12129" s="69"/>
    </row>
    <row r="12130" spans="1:1" s="68" customFormat="1" x14ac:dyDescent="0.25">
      <c r="A12130" s="69"/>
    </row>
    <row r="12131" spans="1:1" s="68" customFormat="1" x14ac:dyDescent="0.25">
      <c r="A12131" s="69"/>
    </row>
    <row r="12132" spans="1:1" s="68" customFormat="1" x14ac:dyDescent="0.25">
      <c r="A12132" s="69"/>
    </row>
    <row r="12133" spans="1:1" s="68" customFormat="1" x14ac:dyDescent="0.25">
      <c r="A12133" s="69"/>
    </row>
    <row r="12134" spans="1:1" s="68" customFormat="1" x14ac:dyDescent="0.25">
      <c r="A12134" s="69"/>
    </row>
    <row r="12135" spans="1:1" s="68" customFormat="1" x14ac:dyDescent="0.25">
      <c r="A12135" s="69"/>
    </row>
    <row r="12136" spans="1:1" s="68" customFormat="1" x14ac:dyDescent="0.25">
      <c r="A12136" s="69"/>
    </row>
    <row r="12137" spans="1:1" s="68" customFormat="1" x14ac:dyDescent="0.25">
      <c r="A12137" s="69"/>
    </row>
    <row r="12138" spans="1:1" s="68" customFormat="1" x14ac:dyDescent="0.25">
      <c r="A12138" s="69"/>
    </row>
    <row r="12139" spans="1:1" s="68" customFormat="1" x14ac:dyDescent="0.25">
      <c r="A12139" s="69"/>
    </row>
    <row r="12140" spans="1:1" s="68" customFormat="1" x14ac:dyDescent="0.25">
      <c r="A12140" s="69"/>
    </row>
    <row r="12141" spans="1:1" s="68" customFormat="1" x14ac:dyDescent="0.25">
      <c r="A12141" s="69"/>
    </row>
    <row r="12142" spans="1:1" s="68" customFormat="1" x14ac:dyDescent="0.25">
      <c r="A12142" s="69"/>
    </row>
    <row r="12143" spans="1:1" s="68" customFormat="1" x14ac:dyDescent="0.25">
      <c r="A12143" s="69"/>
    </row>
    <row r="12144" spans="1:1" s="68" customFormat="1" x14ac:dyDescent="0.25">
      <c r="A12144" s="69"/>
    </row>
    <row r="12145" spans="1:1" s="68" customFormat="1" x14ac:dyDescent="0.25">
      <c r="A12145" s="69"/>
    </row>
    <row r="12146" spans="1:1" s="68" customFormat="1" x14ac:dyDescent="0.25">
      <c r="A12146" s="69"/>
    </row>
    <row r="12147" spans="1:1" s="68" customFormat="1" x14ac:dyDescent="0.25">
      <c r="A12147" s="69"/>
    </row>
    <row r="12148" spans="1:1" s="68" customFormat="1" x14ac:dyDescent="0.25">
      <c r="A12148" s="69"/>
    </row>
    <row r="12149" spans="1:1" s="68" customFormat="1" x14ac:dyDescent="0.25">
      <c r="A12149" s="69"/>
    </row>
    <row r="12150" spans="1:1" s="68" customFormat="1" x14ac:dyDescent="0.25">
      <c r="A12150" s="69"/>
    </row>
    <row r="12151" spans="1:1" s="68" customFormat="1" x14ac:dyDescent="0.25">
      <c r="A12151" s="69"/>
    </row>
    <row r="12152" spans="1:1" s="68" customFormat="1" x14ac:dyDescent="0.25">
      <c r="A12152" s="69"/>
    </row>
    <row r="12153" spans="1:1" s="68" customFormat="1" x14ac:dyDescent="0.25">
      <c r="A12153" s="69"/>
    </row>
    <row r="12154" spans="1:1" s="68" customFormat="1" x14ac:dyDescent="0.25">
      <c r="A12154" s="69"/>
    </row>
    <row r="12155" spans="1:1" s="68" customFormat="1" x14ac:dyDescent="0.25">
      <c r="A12155" s="69"/>
    </row>
    <row r="12156" spans="1:1" s="68" customFormat="1" x14ac:dyDescent="0.25">
      <c r="A12156" s="69"/>
    </row>
    <row r="12157" spans="1:1" s="68" customFormat="1" x14ac:dyDescent="0.25">
      <c r="A12157" s="69"/>
    </row>
    <row r="12158" spans="1:1" s="68" customFormat="1" x14ac:dyDescent="0.25">
      <c r="A12158" s="69"/>
    </row>
    <row r="12159" spans="1:1" s="68" customFormat="1" x14ac:dyDescent="0.25">
      <c r="A12159" s="69"/>
    </row>
    <row r="12160" spans="1:1" s="68" customFormat="1" x14ac:dyDescent="0.25">
      <c r="A12160" s="69"/>
    </row>
    <row r="12161" spans="1:1" s="68" customFormat="1" x14ac:dyDescent="0.25">
      <c r="A12161" s="69"/>
    </row>
    <row r="12162" spans="1:1" s="68" customFormat="1" x14ac:dyDescent="0.25">
      <c r="A12162" s="69"/>
    </row>
    <row r="12163" spans="1:1" s="68" customFormat="1" x14ac:dyDescent="0.25">
      <c r="A12163" s="69"/>
    </row>
    <row r="12164" spans="1:1" s="68" customFormat="1" x14ac:dyDescent="0.25">
      <c r="A12164" s="69"/>
    </row>
    <row r="12165" spans="1:1" s="68" customFormat="1" x14ac:dyDescent="0.25">
      <c r="A12165" s="69"/>
    </row>
    <row r="12166" spans="1:1" s="68" customFormat="1" x14ac:dyDescent="0.25">
      <c r="A12166" s="69"/>
    </row>
    <row r="12167" spans="1:1" s="68" customFormat="1" x14ac:dyDescent="0.25">
      <c r="A12167" s="69"/>
    </row>
    <row r="12168" spans="1:1" s="68" customFormat="1" x14ac:dyDescent="0.25">
      <c r="A12168" s="69"/>
    </row>
    <row r="12169" spans="1:1" s="68" customFormat="1" x14ac:dyDescent="0.25">
      <c r="A12169" s="69"/>
    </row>
    <row r="12170" spans="1:1" s="68" customFormat="1" x14ac:dyDescent="0.25">
      <c r="A12170" s="69"/>
    </row>
    <row r="12171" spans="1:1" s="68" customFormat="1" x14ac:dyDescent="0.25">
      <c r="A12171" s="69"/>
    </row>
    <row r="12172" spans="1:1" s="68" customFormat="1" x14ac:dyDescent="0.25">
      <c r="A12172" s="69"/>
    </row>
    <row r="12173" spans="1:1" s="68" customFormat="1" x14ac:dyDescent="0.25">
      <c r="A12173" s="69"/>
    </row>
    <row r="12174" spans="1:1" s="68" customFormat="1" x14ac:dyDescent="0.25">
      <c r="A12174" s="69"/>
    </row>
    <row r="12175" spans="1:1" s="68" customFormat="1" x14ac:dyDescent="0.25">
      <c r="A12175" s="69"/>
    </row>
    <row r="12176" spans="1:1" s="68" customFormat="1" x14ac:dyDescent="0.25">
      <c r="A12176" s="69"/>
    </row>
    <row r="12177" spans="1:1" s="68" customFormat="1" x14ac:dyDescent="0.25">
      <c r="A12177" s="69"/>
    </row>
    <row r="12178" spans="1:1" s="68" customFormat="1" x14ac:dyDescent="0.25">
      <c r="A12178" s="69"/>
    </row>
    <row r="12179" spans="1:1" s="68" customFormat="1" x14ac:dyDescent="0.25">
      <c r="A12179" s="69"/>
    </row>
    <row r="12180" spans="1:1" s="68" customFormat="1" x14ac:dyDescent="0.25">
      <c r="A12180" s="69"/>
    </row>
    <row r="12181" spans="1:1" s="68" customFormat="1" x14ac:dyDescent="0.25">
      <c r="A12181" s="69"/>
    </row>
    <row r="12182" spans="1:1" s="68" customFormat="1" x14ac:dyDescent="0.25">
      <c r="A12182" s="69"/>
    </row>
    <row r="12183" spans="1:1" s="68" customFormat="1" x14ac:dyDescent="0.25">
      <c r="A12183" s="69"/>
    </row>
    <row r="12184" spans="1:1" s="68" customFormat="1" x14ac:dyDescent="0.25">
      <c r="A12184" s="69"/>
    </row>
    <row r="12185" spans="1:1" s="68" customFormat="1" x14ac:dyDescent="0.25">
      <c r="A12185" s="69"/>
    </row>
    <row r="12186" spans="1:1" s="68" customFormat="1" x14ac:dyDescent="0.25">
      <c r="A12186" s="69"/>
    </row>
    <row r="12187" spans="1:1" s="68" customFormat="1" x14ac:dyDescent="0.25">
      <c r="A12187" s="69"/>
    </row>
    <row r="12188" spans="1:1" s="68" customFormat="1" x14ac:dyDescent="0.25">
      <c r="A12188" s="69"/>
    </row>
    <row r="12189" spans="1:1" s="68" customFormat="1" x14ac:dyDescent="0.25">
      <c r="A12189" s="69"/>
    </row>
    <row r="12190" spans="1:1" s="68" customFormat="1" x14ac:dyDescent="0.25">
      <c r="A12190" s="69"/>
    </row>
    <row r="12191" spans="1:1" s="68" customFormat="1" x14ac:dyDescent="0.25">
      <c r="A12191" s="69"/>
    </row>
    <row r="12192" spans="1:1" s="68" customFormat="1" x14ac:dyDescent="0.25">
      <c r="A12192" s="69"/>
    </row>
    <row r="12193" spans="1:1" s="68" customFormat="1" x14ac:dyDescent="0.25">
      <c r="A12193" s="69"/>
    </row>
    <row r="12194" spans="1:1" s="68" customFormat="1" x14ac:dyDescent="0.25">
      <c r="A12194" s="69"/>
    </row>
    <row r="12195" spans="1:1" s="68" customFormat="1" x14ac:dyDescent="0.25">
      <c r="A12195" s="69"/>
    </row>
    <row r="12196" spans="1:1" s="68" customFormat="1" x14ac:dyDescent="0.25">
      <c r="A12196" s="69"/>
    </row>
    <row r="12197" spans="1:1" s="68" customFormat="1" x14ac:dyDescent="0.25">
      <c r="A12197" s="69"/>
    </row>
    <row r="12198" spans="1:1" s="68" customFormat="1" x14ac:dyDescent="0.25">
      <c r="A12198" s="69"/>
    </row>
    <row r="12199" spans="1:1" s="68" customFormat="1" x14ac:dyDescent="0.25">
      <c r="A12199" s="69"/>
    </row>
    <row r="12200" spans="1:1" s="68" customFormat="1" x14ac:dyDescent="0.25">
      <c r="A12200" s="69"/>
    </row>
    <row r="12201" spans="1:1" s="68" customFormat="1" x14ac:dyDescent="0.25">
      <c r="A12201" s="69"/>
    </row>
    <row r="12202" spans="1:1" s="68" customFormat="1" x14ac:dyDescent="0.25">
      <c r="A12202" s="69"/>
    </row>
    <row r="12203" spans="1:1" s="68" customFormat="1" x14ac:dyDescent="0.25">
      <c r="A12203" s="69"/>
    </row>
    <row r="12204" spans="1:1" s="68" customFormat="1" x14ac:dyDescent="0.25">
      <c r="A12204" s="69"/>
    </row>
    <row r="12205" spans="1:1" s="68" customFormat="1" x14ac:dyDescent="0.25">
      <c r="A12205" s="69"/>
    </row>
    <row r="12206" spans="1:1" s="68" customFormat="1" x14ac:dyDescent="0.25">
      <c r="A12206" s="69"/>
    </row>
    <row r="12207" spans="1:1" s="68" customFormat="1" x14ac:dyDescent="0.25">
      <c r="A12207" s="69"/>
    </row>
    <row r="12208" spans="1:1" s="68" customFormat="1" x14ac:dyDescent="0.25">
      <c r="A12208" s="69"/>
    </row>
    <row r="12209" spans="1:1" s="68" customFormat="1" x14ac:dyDescent="0.25">
      <c r="A12209" s="69"/>
    </row>
    <row r="12210" spans="1:1" s="68" customFormat="1" x14ac:dyDescent="0.25">
      <c r="A12210" s="69"/>
    </row>
    <row r="12211" spans="1:1" s="68" customFormat="1" x14ac:dyDescent="0.25">
      <c r="A12211" s="69"/>
    </row>
    <row r="12212" spans="1:1" s="68" customFormat="1" x14ac:dyDescent="0.25">
      <c r="A12212" s="69"/>
    </row>
    <row r="12213" spans="1:1" s="68" customFormat="1" x14ac:dyDescent="0.25">
      <c r="A12213" s="69"/>
    </row>
    <row r="12214" spans="1:1" s="68" customFormat="1" x14ac:dyDescent="0.25">
      <c r="A12214" s="69"/>
    </row>
    <row r="12215" spans="1:1" s="68" customFormat="1" x14ac:dyDescent="0.25">
      <c r="A12215" s="69"/>
    </row>
    <row r="12216" spans="1:1" s="68" customFormat="1" x14ac:dyDescent="0.25">
      <c r="A12216" s="69"/>
    </row>
    <row r="12217" spans="1:1" s="68" customFormat="1" x14ac:dyDescent="0.25">
      <c r="A12217" s="69"/>
    </row>
    <row r="12218" spans="1:1" s="68" customFormat="1" x14ac:dyDescent="0.25">
      <c r="A12218" s="69"/>
    </row>
    <row r="12219" spans="1:1" s="68" customFormat="1" x14ac:dyDescent="0.25">
      <c r="A12219" s="69"/>
    </row>
    <row r="12220" spans="1:1" s="68" customFormat="1" x14ac:dyDescent="0.25">
      <c r="A12220" s="69"/>
    </row>
    <row r="12221" spans="1:1" s="68" customFormat="1" x14ac:dyDescent="0.25">
      <c r="A12221" s="69"/>
    </row>
    <row r="12222" spans="1:1" s="68" customFormat="1" x14ac:dyDescent="0.25">
      <c r="A12222" s="69"/>
    </row>
    <row r="12223" spans="1:1" s="68" customFormat="1" x14ac:dyDescent="0.25">
      <c r="A12223" s="69"/>
    </row>
    <row r="12224" spans="1:1" s="68" customFormat="1" x14ac:dyDescent="0.25">
      <c r="A12224" s="69"/>
    </row>
    <row r="12225" spans="1:1" s="68" customFormat="1" x14ac:dyDescent="0.25">
      <c r="A12225" s="69"/>
    </row>
    <row r="12226" spans="1:1" s="68" customFormat="1" x14ac:dyDescent="0.25">
      <c r="A12226" s="69"/>
    </row>
    <row r="12227" spans="1:1" s="68" customFormat="1" x14ac:dyDescent="0.25">
      <c r="A12227" s="69"/>
    </row>
    <row r="12228" spans="1:1" s="68" customFormat="1" x14ac:dyDescent="0.25">
      <c r="A12228" s="69"/>
    </row>
    <row r="12229" spans="1:1" s="68" customFormat="1" x14ac:dyDescent="0.25">
      <c r="A12229" s="69"/>
    </row>
    <row r="12230" spans="1:1" s="68" customFormat="1" x14ac:dyDescent="0.25">
      <c r="A12230" s="69"/>
    </row>
    <row r="12231" spans="1:1" s="68" customFormat="1" x14ac:dyDescent="0.25">
      <c r="A12231" s="69"/>
    </row>
    <row r="12232" spans="1:1" s="68" customFormat="1" x14ac:dyDescent="0.25">
      <c r="A12232" s="69"/>
    </row>
    <row r="12233" spans="1:1" s="68" customFormat="1" x14ac:dyDescent="0.25">
      <c r="A12233" s="69"/>
    </row>
    <row r="12234" spans="1:1" s="68" customFormat="1" x14ac:dyDescent="0.25">
      <c r="A12234" s="69"/>
    </row>
    <row r="12235" spans="1:1" s="68" customFormat="1" x14ac:dyDescent="0.25">
      <c r="A12235" s="69"/>
    </row>
    <row r="12236" spans="1:1" s="68" customFormat="1" x14ac:dyDescent="0.25">
      <c r="A12236" s="69"/>
    </row>
    <row r="12237" spans="1:1" s="68" customFormat="1" x14ac:dyDescent="0.25">
      <c r="A12237" s="69"/>
    </row>
    <row r="12238" spans="1:1" s="68" customFormat="1" x14ac:dyDescent="0.25">
      <c r="A12238" s="69"/>
    </row>
    <row r="12239" spans="1:1" s="68" customFormat="1" x14ac:dyDescent="0.25">
      <c r="A12239" s="69"/>
    </row>
    <row r="12240" spans="1:1" s="68" customFormat="1" x14ac:dyDescent="0.25">
      <c r="A12240" s="69"/>
    </row>
    <row r="12241" spans="1:1" s="68" customFormat="1" x14ac:dyDescent="0.25">
      <c r="A12241" s="69"/>
    </row>
    <row r="12242" spans="1:1" s="68" customFormat="1" x14ac:dyDescent="0.25">
      <c r="A12242" s="69"/>
    </row>
    <row r="12243" spans="1:1" s="68" customFormat="1" x14ac:dyDescent="0.25">
      <c r="A12243" s="69"/>
    </row>
    <row r="12244" spans="1:1" s="68" customFormat="1" x14ac:dyDescent="0.25">
      <c r="A12244" s="69"/>
    </row>
    <row r="12245" spans="1:1" s="68" customFormat="1" x14ac:dyDescent="0.25">
      <c r="A12245" s="69"/>
    </row>
    <row r="12246" spans="1:1" s="68" customFormat="1" x14ac:dyDescent="0.25">
      <c r="A12246" s="69"/>
    </row>
    <row r="12247" spans="1:1" s="68" customFormat="1" x14ac:dyDescent="0.25">
      <c r="A12247" s="69"/>
    </row>
    <row r="12248" spans="1:1" s="68" customFormat="1" x14ac:dyDescent="0.25">
      <c r="A12248" s="69"/>
    </row>
    <row r="12249" spans="1:1" s="68" customFormat="1" x14ac:dyDescent="0.25">
      <c r="A12249" s="69"/>
    </row>
    <row r="12250" spans="1:1" s="68" customFormat="1" x14ac:dyDescent="0.25">
      <c r="A12250" s="69"/>
    </row>
    <row r="12251" spans="1:1" s="68" customFormat="1" x14ac:dyDescent="0.25">
      <c r="A12251" s="69"/>
    </row>
    <row r="12252" spans="1:1" s="68" customFormat="1" x14ac:dyDescent="0.25">
      <c r="A12252" s="69"/>
    </row>
    <row r="12253" spans="1:1" s="68" customFormat="1" x14ac:dyDescent="0.25">
      <c r="A12253" s="69"/>
    </row>
    <row r="12254" spans="1:1" s="68" customFormat="1" x14ac:dyDescent="0.25">
      <c r="A12254" s="69"/>
    </row>
    <row r="12255" spans="1:1" s="68" customFormat="1" x14ac:dyDescent="0.25">
      <c r="A12255" s="69"/>
    </row>
    <row r="12256" spans="1:1" s="68" customFormat="1" x14ac:dyDescent="0.25">
      <c r="A12256" s="69"/>
    </row>
    <row r="12257" spans="1:1" s="68" customFormat="1" x14ac:dyDescent="0.25">
      <c r="A12257" s="69"/>
    </row>
    <row r="12258" spans="1:1" s="68" customFormat="1" x14ac:dyDescent="0.25">
      <c r="A12258" s="69"/>
    </row>
    <row r="12259" spans="1:1" s="68" customFormat="1" x14ac:dyDescent="0.25">
      <c r="A12259" s="69"/>
    </row>
    <row r="12260" spans="1:1" s="68" customFormat="1" x14ac:dyDescent="0.25">
      <c r="A12260" s="69"/>
    </row>
    <row r="12261" spans="1:1" s="68" customFormat="1" x14ac:dyDescent="0.25">
      <c r="A12261" s="69"/>
    </row>
    <row r="12262" spans="1:1" s="68" customFormat="1" x14ac:dyDescent="0.25">
      <c r="A12262" s="69"/>
    </row>
    <row r="12263" spans="1:1" s="68" customFormat="1" x14ac:dyDescent="0.25">
      <c r="A12263" s="69"/>
    </row>
    <row r="12264" spans="1:1" s="68" customFormat="1" x14ac:dyDescent="0.25">
      <c r="A12264" s="69"/>
    </row>
    <row r="12265" spans="1:1" s="68" customFormat="1" x14ac:dyDescent="0.25">
      <c r="A12265" s="69"/>
    </row>
    <row r="12266" spans="1:1" s="68" customFormat="1" x14ac:dyDescent="0.25">
      <c r="A12266" s="69"/>
    </row>
    <row r="12267" spans="1:1" s="68" customFormat="1" x14ac:dyDescent="0.25">
      <c r="A12267" s="69"/>
    </row>
    <row r="12268" spans="1:1" s="68" customFormat="1" x14ac:dyDescent="0.25">
      <c r="A12268" s="69"/>
    </row>
    <row r="12269" spans="1:1" s="68" customFormat="1" x14ac:dyDescent="0.25">
      <c r="A12269" s="69"/>
    </row>
    <row r="12270" spans="1:1" s="68" customFormat="1" x14ac:dyDescent="0.25">
      <c r="A12270" s="69"/>
    </row>
    <row r="12271" spans="1:1" s="68" customFormat="1" x14ac:dyDescent="0.25">
      <c r="A12271" s="69"/>
    </row>
    <row r="12272" spans="1:1" s="68" customFormat="1" x14ac:dyDescent="0.25">
      <c r="A12272" s="69"/>
    </row>
    <row r="12273" spans="1:1" s="68" customFormat="1" x14ac:dyDescent="0.25">
      <c r="A12273" s="69"/>
    </row>
    <row r="12274" spans="1:1" s="68" customFormat="1" x14ac:dyDescent="0.25">
      <c r="A12274" s="69"/>
    </row>
    <row r="12275" spans="1:1" s="68" customFormat="1" x14ac:dyDescent="0.25">
      <c r="A12275" s="69"/>
    </row>
    <row r="12276" spans="1:1" s="68" customFormat="1" x14ac:dyDescent="0.25">
      <c r="A12276" s="69"/>
    </row>
    <row r="12277" spans="1:1" s="68" customFormat="1" x14ac:dyDescent="0.25">
      <c r="A12277" s="69"/>
    </row>
    <row r="12278" spans="1:1" s="68" customFormat="1" x14ac:dyDescent="0.25">
      <c r="A12278" s="69"/>
    </row>
    <row r="12279" spans="1:1" s="68" customFormat="1" x14ac:dyDescent="0.25">
      <c r="A12279" s="69"/>
    </row>
    <row r="12280" spans="1:1" s="68" customFormat="1" x14ac:dyDescent="0.25">
      <c r="A12280" s="69"/>
    </row>
    <row r="12281" spans="1:1" s="68" customFormat="1" x14ac:dyDescent="0.25">
      <c r="A12281" s="69"/>
    </row>
    <row r="12282" spans="1:1" s="68" customFormat="1" x14ac:dyDescent="0.25">
      <c r="A12282" s="69"/>
    </row>
    <row r="12283" spans="1:1" s="68" customFormat="1" x14ac:dyDescent="0.25">
      <c r="A12283" s="69"/>
    </row>
    <row r="12284" spans="1:1" s="68" customFormat="1" x14ac:dyDescent="0.25">
      <c r="A12284" s="69"/>
    </row>
    <row r="12285" spans="1:1" s="68" customFormat="1" x14ac:dyDescent="0.25">
      <c r="A12285" s="69"/>
    </row>
    <row r="12286" spans="1:1" s="68" customFormat="1" x14ac:dyDescent="0.25">
      <c r="A12286" s="69"/>
    </row>
    <row r="12287" spans="1:1" s="68" customFormat="1" x14ac:dyDescent="0.25">
      <c r="A12287" s="69"/>
    </row>
    <row r="12288" spans="1:1" s="68" customFormat="1" x14ac:dyDescent="0.25">
      <c r="A12288" s="69"/>
    </row>
    <row r="12289" spans="1:1" s="68" customFormat="1" x14ac:dyDescent="0.25">
      <c r="A12289" s="69"/>
    </row>
    <row r="12290" spans="1:1" s="68" customFormat="1" x14ac:dyDescent="0.25">
      <c r="A12290" s="69"/>
    </row>
    <row r="12291" spans="1:1" s="68" customFormat="1" x14ac:dyDescent="0.25">
      <c r="A12291" s="69"/>
    </row>
    <row r="12292" spans="1:1" s="68" customFormat="1" x14ac:dyDescent="0.25">
      <c r="A12292" s="69"/>
    </row>
    <row r="12293" spans="1:1" s="68" customFormat="1" x14ac:dyDescent="0.25">
      <c r="A12293" s="69"/>
    </row>
    <row r="12294" spans="1:1" s="68" customFormat="1" x14ac:dyDescent="0.25">
      <c r="A12294" s="69"/>
    </row>
    <row r="12295" spans="1:1" s="68" customFormat="1" x14ac:dyDescent="0.25">
      <c r="A12295" s="69"/>
    </row>
    <row r="12296" spans="1:1" s="68" customFormat="1" x14ac:dyDescent="0.25">
      <c r="A12296" s="69"/>
    </row>
    <row r="12297" spans="1:1" s="68" customFormat="1" x14ac:dyDescent="0.25">
      <c r="A12297" s="69"/>
    </row>
    <row r="12298" spans="1:1" s="68" customFormat="1" x14ac:dyDescent="0.25">
      <c r="A12298" s="69"/>
    </row>
    <row r="12299" spans="1:1" s="68" customFormat="1" x14ac:dyDescent="0.25">
      <c r="A12299" s="69"/>
    </row>
    <row r="12300" spans="1:1" s="68" customFormat="1" x14ac:dyDescent="0.25">
      <c r="A12300" s="69"/>
    </row>
    <row r="12301" spans="1:1" s="68" customFormat="1" x14ac:dyDescent="0.25">
      <c r="A12301" s="69"/>
    </row>
    <row r="12302" spans="1:1" s="68" customFormat="1" x14ac:dyDescent="0.25">
      <c r="A12302" s="69"/>
    </row>
    <row r="12303" spans="1:1" s="68" customFormat="1" x14ac:dyDescent="0.25">
      <c r="A12303" s="69"/>
    </row>
    <row r="12304" spans="1:1" s="68" customFormat="1" x14ac:dyDescent="0.25">
      <c r="A12304" s="69"/>
    </row>
    <row r="12305" spans="1:1" s="68" customFormat="1" x14ac:dyDescent="0.25">
      <c r="A12305" s="69"/>
    </row>
    <row r="12306" spans="1:1" s="68" customFormat="1" x14ac:dyDescent="0.25">
      <c r="A12306" s="69"/>
    </row>
    <row r="12307" spans="1:1" s="68" customFormat="1" x14ac:dyDescent="0.25">
      <c r="A12307" s="69"/>
    </row>
    <row r="12308" spans="1:1" s="68" customFormat="1" x14ac:dyDescent="0.25">
      <c r="A12308" s="69"/>
    </row>
    <row r="12309" spans="1:1" s="68" customFormat="1" x14ac:dyDescent="0.25">
      <c r="A12309" s="69"/>
    </row>
    <row r="12310" spans="1:1" s="68" customFormat="1" x14ac:dyDescent="0.25">
      <c r="A12310" s="69"/>
    </row>
    <row r="12311" spans="1:1" s="68" customFormat="1" x14ac:dyDescent="0.25">
      <c r="A12311" s="69"/>
    </row>
    <row r="12312" spans="1:1" s="68" customFormat="1" x14ac:dyDescent="0.25">
      <c r="A12312" s="69"/>
    </row>
    <row r="12313" spans="1:1" s="68" customFormat="1" x14ac:dyDescent="0.25">
      <c r="A12313" s="69"/>
    </row>
    <row r="12314" spans="1:1" s="68" customFormat="1" x14ac:dyDescent="0.25">
      <c r="A12314" s="69"/>
    </row>
    <row r="12315" spans="1:1" s="68" customFormat="1" x14ac:dyDescent="0.25">
      <c r="A12315" s="69"/>
    </row>
    <row r="12316" spans="1:1" s="68" customFormat="1" x14ac:dyDescent="0.25">
      <c r="A12316" s="69"/>
    </row>
    <row r="12317" spans="1:1" s="68" customFormat="1" x14ac:dyDescent="0.25">
      <c r="A12317" s="69"/>
    </row>
    <row r="12318" spans="1:1" s="68" customFormat="1" x14ac:dyDescent="0.25">
      <c r="A12318" s="69"/>
    </row>
    <row r="12319" spans="1:1" s="68" customFormat="1" x14ac:dyDescent="0.25">
      <c r="A12319" s="69"/>
    </row>
    <row r="12320" spans="1:1" s="68" customFormat="1" x14ac:dyDescent="0.25">
      <c r="A12320" s="69"/>
    </row>
    <row r="12321" spans="1:1" s="68" customFormat="1" x14ac:dyDescent="0.25">
      <c r="A12321" s="69"/>
    </row>
    <row r="12322" spans="1:1" s="68" customFormat="1" x14ac:dyDescent="0.25">
      <c r="A12322" s="69"/>
    </row>
    <row r="12323" spans="1:1" s="68" customFormat="1" x14ac:dyDescent="0.25">
      <c r="A12323" s="69"/>
    </row>
    <row r="12324" spans="1:1" s="68" customFormat="1" x14ac:dyDescent="0.25">
      <c r="A12324" s="69"/>
    </row>
    <row r="12325" spans="1:1" s="68" customFormat="1" x14ac:dyDescent="0.25">
      <c r="A12325" s="69"/>
    </row>
    <row r="12326" spans="1:1" s="68" customFormat="1" x14ac:dyDescent="0.25">
      <c r="A12326" s="69"/>
    </row>
    <row r="12327" spans="1:1" s="68" customFormat="1" x14ac:dyDescent="0.25">
      <c r="A12327" s="69"/>
    </row>
    <row r="12328" spans="1:1" s="68" customFormat="1" x14ac:dyDescent="0.25">
      <c r="A12328" s="69"/>
    </row>
    <row r="12329" spans="1:1" s="68" customFormat="1" x14ac:dyDescent="0.25">
      <c r="A12329" s="69"/>
    </row>
    <row r="12330" spans="1:1" s="68" customFormat="1" x14ac:dyDescent="0.25">
      <c r="A12330" s="69"/>
    </row>
    <row r="12331" spans="1:1" s="68" customFormat="1" x14ac:dyDescent="0.25">
      <c r="A12331" s="69"/>
    </row>
    <row r="12332" spans="1:1" s="68" customFormat="1" x14ac:dyDescent="0.25">
      <c r="A12332" s="69"/>
    </row>
    <row r="12333" spans="1:1" s="68" customFormat="1" x14ac:dyDescent="0.25">
      <c r="A12333" s="69"/>
    </row>
    <row r="12334" spans="1:1" s="68" customFormat="1" x14ac:dyDescent="0.25">
      <c r="A12334" s="69"/>
    </row>
    <row r="12335" spans="1:1" s="68" customFormat="1" x14ac:dyDescent="0.25">
      <c r="A12335" s="69"/>
    </row>
    <row r="12336" spans="1:1" s="68" customFormat="1" x14ac:dyDescent="0.25">
      <c r="A12336" s="69"/>
    </row>
    <row r="12337" spans="1:1" s="68" customFormat="1" x14ac:dyDescent="0.25">
      <c r="A12337" s="69"/>
    </row>
    <row r="12338" spans="1:1" s="68" customFormat="1" x14ac:dyDescent="0.25">
      <c r="A12338" s="69"/>
    </row>
    <row r="12339" spans="1:1" s="68" customFormat="1" x14ac:dyDescent="0.25">
      <c r="A12339" s="69"/>
    </row>
    <row r="12340" spans="1:1" s="68" customFormat="1" x14ac:dyDescent="0.25">
      <c r="A12340" s="69"/>
    </row>
    <row r="12341" spans="1:1" s="68" customFormat="1" x14ac:dyDescent="0.25">
      <c r="A12341" s="69"/>
    </row>
    <row r="12342" spans="1:1" s="68" customFormat="1" x14ac:dyDescent="0.25">
      <c r="A12342" s="69"/>
    </row>
    <row r="12343" spans="1:1" s="68" customFormat="1" x14ac:dyDescent="0.25">
      <c r="A12343" s="69"/>
    </row>
    <row r="12344" spans="1:1" s="68" customFormat="1" x14ac:dyDescent="0.25">
      <c r="A12344" s="69"/>
    </row>
    <row r="12345" spans="1:1" s="68" customFormat="1" x14ac:dyDescent="0.25">
      <c r="A12345" s="69"/>
    </row>
    <row r="12346" spans="1:1" s="68" customFormat="1" x14ac:dyDescent="0.25">
      <c r="A12346" s="69"/>
    </row>
    <row r="12347" spans="1:1" s="68" customFormat="1" x14ac:dyDescent="0.25">
      <c r="A12347" s="69"/>
    </row>
    <row r="12348" spans="1:1" s="68" customFormat="1" x14ac:dyDescent="0.25">
      <c r="A12348" s="69"/>
    </row>
    <row r="12349" spans="1:1" s="68" customFormat="1" x14ac:dyDescent="0.25">
      <c r="A12349" s="69"/>
    </row>
    <row r="12350" spans="1:1" s="68" customFormat="1" x14ac:dyDescent="0.25">
      <c r="A12350" s="69"/>
    </row>
    <row r="12351" spans="1:1" s="68" customFormat="1" x14ac:dyDescent="0.25">
      <c r="A12351" s="69"/>
    </row>
    <row r="12352" spans="1:1" s="68" customFormat="1" x14ac:dyDescent="0.25">
      <c r="A12352" s="69"/>
    </row>
    <row r="12353" spans="1:1" s="68" customFormat="1" x14ac:dyDescent="0.25">
      <c r="A12353" s="69"/>
    </row>
    <row r="12354" spans="1:1" s="68" customFormat="1" x14ac:dyDescent="0.25">
      <c r="A12354" s="69"/>
    </row>
    <row r="12355" spans="1:1" s="68" customFormat="1" x14ac:dyDescent="0.25">
      <c r="A12355" s="69"/>
    </row>
    <row r="12356" spans="1:1" s="68" customFormat="1" x14ac:dyDescent="0.25">
      <c r="A12356" s="69"/>
    </row>
    <row r="12357" spans="1:1" s="68" customFormat="1" x14ac:dyDescent="0.25">
      <c r="A12357" s="69"/>
    </row>
    <row r="12358" spans="1:1" s="68" customFormat="1" x14ac:dyDescent="0.25">
      <c r="A12358" s="69"/>
    </row>
    <row r="12359" spans="1:1" s="68" customFormat="1" x14ac:dyDescent="0.25">
      <c r="A12359" s="69"/>
    </row>
    <row r="12360" spans="1:1" s="68" customFormat="1" x14ac:dyDescent="0.25">
      <c r="A12360" s="69"/>
    </row>
    <row r="12361" spans="1:1" s="68" customFormat="1" x14ac:dyDescent="0.25">
      <c r="A12361" s="69"/>
    </row>
    <row r="12362" spans="1:1" s="68" customFormat="1" x14ac:dyDescent="0.25">
      <c r="A12362" s="69"/>
    </row>
    <row r="12363" spans="1:1" s="68" customFormat="1" x14ac:dyDescent="0.25">
      <c r="A12363" s="69"/>
    </row>
    <row r="12364" spans="1:1" s="68" customFormat="1" x14ac:dyDescent="0.25">
      <c r="A12364" s="69"/>
    </row>
    <row r="12365" spans="1:1" s="68" customFormat="1" x14ac:dyDescent="0.25">
      <c r="A12365" s="69"/>
    </row>
    <row r="12366" spans="1:1" s="68" customFormat="1" x14ac:dyDescent="0.25">
      <c r="A12366" s="69"/>
    </row>
    <row r="12367" spans="1:1" s="68" customFormat="1" x14ac:dyDescent="0.25">
      <c r="A12367" s="69"/>
    </row>
    <row r="12368" spans="1:1" s="68" customFormat="1" x14ac:dyDescent="0.25">
      <c r="A12368" s="69"/>
    </row>
    <row r="12369" spans="1:1" s="68" customFormat="1" x14ac:dyDescent="0.25">
      <c r="A12369" s="69"/>
    </row>
    <row r="12370" spans="1:1" s="68" customFormat="1" x14ac:dyDescent="0.25">
      <c r="A12370" s="69"/>
    </row>
    <row r="12371" spans="1:1" s="68" customFormat="1" x14ac:dyDescent="0.25">
      <c r="A12371" s="69"/>
    </row>
    <row r="12372" spans="1:1" s="68" customFormat="1" x14ac:dyDescent="0.25">
      <c r="A12372" s="69"/>
    </row>
    <row r="12373" spans="1:1" s="68" customFormat="1" x14ac:dyDescent="0.25">
      <c r="A12373" s="69"/>
    </row>
    <row r="12374" spans="1:1" s="68" customFormat="1" x14ac:dyDescent="0.25">
      <c r="A12374" s="69"/>
    </row>
    <row r="12375" spans="1:1" s="68" customFormat="1" x14ac:dyDescent="0.25">
      <c r="A12375" s="69"/>
    </row>
    <row r="12376" spans="1:1" s="68" customFormat="1" x14ac:dyDescent="0.25">
      <c r="A12376" s="69"/>
    </row>
    <row r="12377" spans="1:1" s="68" customFormat="1" x14ac:dyDescent="0.25">
      <c r="A12377" s="69"/>
    </row>
    <row r="12378" spans="1:1" s="68" customFormat="1" x14ac:dyDescent="0.25">
      <c r="A12378" s="69"/>
    </row>
    <row r="12379" spans="1:1" s="68" customFormat="1" x14ac:dyDescent="0.25">
      <c r="A12379" s="69"/>
    </row>
    <row r="12380" spans="1:1" s="68" customFormat="1" x14ac:dyDescent="0.25">
      <c r="A12380" s="69"/>
    </row>
    <row r="12381" spans="1:1" s="68" customFormat="1" x14ac:dyDescent="0.25">
      <c r="A12381" s="69"/>
    </row>
    <row r="12382" spans="1:1" s="68" customFormat="1" x14ac:dyDescent="0.25">
      <c r="A12382" s="69"/>
    </row>
    <row r="12383" spans="1:1" s="68" customFormat="1" x14ac:dyDescent="0.25">
      <c r="A12383" s="69"/>
    </row>
    <row r="12384" spans="1:1" s="68" customFormat="1" x14ac:dyDescent="0.25">
      <c r="A12384" s="69"/>
    </row>
    <row r="12385" spans="1:1" s="68" customFormat="1" x14ac:dyDescent="0.25">
      <c r="A12385" s="69"/>
    </row>
    <row r="12386" spans="1:1" s="68" customFormat="1" x14ac:dyDescent="0.25">
      <c r="A12386" s="69"/>
    </row>
    <row r="12387" spans="1:1" s="68" customFormat="1" x14ac:dyDescent="0.25">
      <c r="A12387" s="69"/>
    </row>
    <row r="12388" spans="1:1" s="68" customFormat="1" x14ac:dyDescent="0.25">
      <c r="A12388" s="69"/>
    </row>
    <row r="12389" spans="1:1" s="68" customFormat="1" x14ac:dyDescent="0.25">
      <c r="A12389" s="69"/>
    </row>
    <row r="12390" spans="1:1" s="68" customFormat="1" x14ac:dyDescent="0.25">
      <c r="A12390" s="69"/>
    </row>
    <row r="12391" spans="1:1" s="68" customFormat="1" x14ac:dyDescent="0.25">
      <c r="A12391" s="69"/>
    </row>
    <row r="12392" spans="1:1" s="68" customFormat="1" x14ac:dyDescent="0.25">
      <c r="A12392" s="69"/>
    </row>
    <row r="12393" spans="1:1" s="68" customFormat="1" x14ac:dyDescent="0.25">
      <c r="A12393" s="69"/>
    </row>
    <row r="12394" spans="1:1" s="68" customFormat="1" x14ac:dyDescent="0.25">
      <c r="A12394" s="69"/>
    </row>
    <row r="12395" spans="1:1" s="68" customFormat="1" x14ac:dyDescent="0.25">
      <c r="A12395" s="69"/>
    </row>
    <row r="12396" spans="1:1" s="68" customFormat="1" x14ac:dyDescent="0.25">
      <c r="A12396" s="69"/>
    </row>
    <row r="12397" spans="1:1" s="68" customFormat="1" x14ac:dyDescent="0.25">
      <c r="A12397" s="69"/>
    </row>
    <row r="12398" spans="1:1" s="68" customFormat="1" x14ac:dyDescent="0.25">
      <c r="A12398" s="69"/>
    </row>
    <row r="12399" spans="1:1" s="68" customFormat="1" x14ac:dyDescent="0.25">
      <c r="A12399" s="69"/>
    </row>
    <row r="12400" spans="1:1" s="68" customFormat="1" x14ac:dyDescent="0.25">
      <c r="A12400" s="69"/>
    </row>
    <row r="12401" spans="1:1" s="68" customFormat="1" x14ac:dyDescent="0.25">
      <c r="A12401" s="69"/>
    </row>
    <row r="12402" spans="1:1" s="68" customFormat="1" x14ac:dyDescent="0.25">
      <c r="A12402" s="69"/>
    </row>
    <row r="12403" spans="1:1" s="68" customFormat="1" x14ac:dyDescent="0.25">
      <c r="A12403" s="69"/>
    </row>
    <row r="12404" spans="1:1" s="68" customFormat="1" x14ac:dyDescent="0.25">
      <c r="A12404" s="69"/>
    </row>
    <row r="12405" spans="1:1" s="68" customFormat="1" x14ac:dyDescent="0.25">
      <c r="A12405" s="69"/>
    </row>
    <row r="12406" spans="1:1" s="68" customFormat="1" x14ac:dyDescent="0.25">
      <c r="A12406" s="69"/>
    </row>
    <row r="12407" spans="1:1" s="68" customFormat="1" x14ac:dyDescent="0.25">
      <c r="A12407" s="69"/>
    </row>
    <row r="12408" spans="1:1" s="68" customFormat="1" x14ac:dyDescent="0.25">
      <c r="A12408" s="69"/>
    </row>
    <row r="12409" spans="1:1" s="68" customFormat="1" x14ac:dyDescent="0.25">
      <c r="A12409" s="69"/>
    </row>
    <row r="12410" spans="1:1" s="68" customFormat="1" x14ac:dyDescent="0.25">
      <c r="A12410" s="69"/>
    </row>
    <row r="12411" spans="1:1" s="68" customFormat="1" x14ac:dyDescent="0.25">
      <c r="A12411" s="69"/>
    </row>
    <row r="12412" spans="1:1" s="68" customFormat="1" x14ac:dyDescent="0.25">
      <c r="A12412" s="69"/>
    </row>
    <row r="12413" spans="1:1" s="68" customFormat="1" x14ac:dyDescent="0.25">
      <c r="A12413" s="69"/>
    </row>
    <row r="12414" spans="1:1" s="68" customFormat="1" x14ac:dyDescent="0.25">
      <c r="A12414" s="69"/>
    </row>
    <row r="12415" spans="1:1" s="68" customFormat="1" x14ac:dyDescent="0.25">
      <c r="A12415" s="69"/>
    </row>
    <row r="12416" spans="1:1" s="68" customFormat="1" x14ac:dyDescent="0.25">
      <c r="A12416" s="69"/>
    </row>
    <row r="12417" spans="1:1" s="68" customFormat="1" x14ac:dyDescent="0.25">
      <c r="A12417" s="69"/>
    </row>
    <row r="12418" spans="1:1" s="68" customFormat="1" x14ac:dyDescent="0.25">
      <c r="A12418" s="69"/>
    </row>
    <row r="12419" spans="1:1" s="68" customFormat="1" x14ac:dyDescent="0.25">
      <c r="A12419" s="69"/>
    </row>
    <row r="12420" spans="1:1" s="68" customFormat="1" x14ac:dyDescent="0.25">
      <c r="A12420" s="69"/>
    </row>
    <row r="12421" spans="1:1" s="68" customFormat="1" x14ac:dyDescent="0.25">
      <c r="A12421" s="69"/>
    </row>
    <row r="12422" spans="1:1" s="68" customFormat="1" x14ac:dyDescent="0.25">
      <c r="A12422" s="69"/>
    </row>
    <row r="12423" spans="1:1" s="68" customFormat="1" x14ac:dyDescent="0.25">
      <c r="A12423" s="69"/>
    </row>
    <row r="12424" spans="1:1" s="68" customFormat="1" x14ac:dyDescent="0.25">
      <c r="A12424" s="69"/>
    </row>
    <row r="12425" spans="1:1" s="68" customFormat="1" x14ac:dyDescent="0.25">
      <c r="A12425" s="69"/>
    </row>
    <row r="12426" spans="1:1" s="68" customFormat="1" x14ac:dyDescent="0.25">
      <c r="A12426" s="69"/>
    </row>
    <row r="12427" spans="1:1" s="68" customFormat="1" x14ac:dyDescent="0.25">
      <c r="A12427" s="69"/>
    </row>
    <row r="12428" spans="1:1" s="68" customFormat="1" x14ac:dyDescent="0.25">
      <c r="A12428" s="69"/>
    </row>
    <row r="12429" spans="1:1" s="68" customFormat="1" x14ac:dyDescent="0.25">
      <c r="A12429" s="69"/>
    </row>
    <row r="12430" spans="1:1" s="68" customFormat="1" x14ac:dyDescent="0.25">
      <c r="A12430" s="69"/>
    </row>
    <row r="12431" spans="1:1" s="68" customFormat="1" x14ac:dyDescent="0.25">
      <c r="A12431" s="69"/>
    </row>
    <row r="12432" spans="1:1" s="68" customFormat="1" x14ac:dyDescent="0.25">
      <c r="A12432" s="69"/>
    </row>
    <row r="12433" spans="1:1" s="68" customFormat="1" x14ac:dyDescent="0.25">
      <c r="A12433" s="69"/>
    </row>
    <row r="12434" spans="1:1" s="68" customFormat="1" x14ac:dyDescent="0.25">
      <c r="A12434" s="69"/>
    </row>
    <row r="12435" spans="1:1" s="68" customFormat="1" x14ac:dyDescent="0.25">
      <c r="A12435" s="69"/>
    </row>
    <row r="12436" spans="1:1" s="68" customFormat="1" x14ac:dyDescent="0.25">
      <c r="A12436" s="69"/>
    </row>
    <row r="12437" spans="1:1" s="68" customFormat="1" x14ac:dyDescent="0.25">
      <c r="A12437" s="69"/>
    </row>
    <row r="12438" spans="1:1" s="68" customFormat="1" x14ac:dyDescent="0.25">
      <c r="A12438" s="69"/>
    </row>
    <row r="12439" spans="1:1" s="68" customFormat="1" x14ac:dyDescent="0.25">
      <c r="A12439" s="69"/>
    </row>
    <row r="12440" spans="1:1" s="68" customFormat="1" x14ac:dyDescent="0.25">
      <c r="A12440" s="69"/>
    </row>
    <row r="12441" spans="1:1" s="68" customFormat="1" x14ac:dyDescent="0.25">
      <c r="A12441" s="69"/>
    </row>
    <row r="12442" spans="1:1" s="68" customFormat="1" x14ac:dyDescent="0.25">
      <c r="A12442" s="69"/>
    </row>
    <row r="12443" spans="1:1" s="68" customFormat="1" x14ac:dyDescent="0.25">
      <c r="A12443" s="69"/>
    </row>
    <row r="12444" spans="1:1" s="68" customFormat="1" x14ac:dyDescent="0.25">
      <c r="A12444" s="69"/>
    </row>
    <row r="12445" spans="1:1" s="68" customFormat="1" x14ac:dyDescent="0.25">
      <c r="A12445" s="69"/>
    </row>
    <row r="12446" spans="1:1" s="68" customFormat="1" x14ac:dyDescent="0.25">
      <c r="A12446" s="69"/>
    </row>
    <row r="12447" spans="1:1" s="68" customFormat="1" x14ac:dyDescent="0.25">
      <c r="A12447" s="69"/>
    </row>
    <row r="12448" spans="1:1" s="68" customFormat="1" x14ac:dyDescent="0.25">
      <c r="A12448" s="69"/>
    </row>
    <row r="12449" spans="1:1" s="68" customFormat="1" x14ac:dyDescent="0.25">
      <c r="A12449" s="69"/>
    </row>
    <row r="12450" spans="1:1" s="68" customFormat="1" x14ac:dyDescent="0.25">
      <c r="A12450" s="69"/>
    </row>
    <row r="12451" spans="1:1" s="68" customFormat="1" x14ac:dyDescent="0.25">
      <c r="A12451" s="69"/>
    </row>
    <row r="12452" spans="1:1" s="68" customFormat="1" x14ac:dyDescent="0.25">
      <c r="A12452" s="69"/>
    </row>
    <row r="12453" spans="1:1" s="68" customFormat="1" x14ac:dyDescent="0.25">
      <c r="A12453" s="69"/>
    </row>
    <row r="12454" spans="1:1" s="68" customFormat="1" x14ac:dyDescent="0.25">
      <c r="A12454" s="69"/>
    </row>
    <row r="12455" spans="1:1" s="68" customFormat="1" x14ac:dyDescent="0.25">
      <c r="A12455" s="69"/>
    </row>
    <row r="12456" spans="1:1" s="68" customFormat="1" x14ac:dyDescent="0.25">
      <c r="A12456" s="69"/>
    </row>
    <row r="12457" spans="1:1" s="68" customFormat="1" x14ac:dyDescent="0.25">
      <c r="A12457" s="69"/>
    </row>
    <row r="12458" spans="1:1" s="68" customFormat="1" x14ac:dyDescent="0.25">
      <c r="A12458" s="69"/>
    </row>
    <row r="12459" spans="1:1" s="68" customFormat="1" x14ac:dyDescent="0.25">
      <c r="A12459" s="69"/>
    </row>
    <row r="12460" spans="1:1" s="68" customFormat="1" x14ac:dyDescent="0.25">
      <c r="A12460" s="69"/>
    </row>
    <row r="12461" spans="1:1" s="68" customFormat="1" x14ac:dyDescent="0.25">
      <c r="A12461" s="69"/>
    </row>
    <row r="12462" spans="1:1" s="68" customFormat="1" x14ac:dyDescent="0.25">
      <c r="A12462" s="69"/>
    </row>
    <row r="12463" spans="1:1" s="68" customFormat="1" x14ac:dyDescent="0.25">
      <c r="A12463" s="69"/>
    </row>
    <row r="12464" spans="1:1" s="68" customFormat="1" x14ac:dyDescent="0.25">
      <c r="A12464" s="69"/>
    </row>
    <row r="12465" spans="1:1" s="68" customFormat="1" x14ac:dyDescent="0.25">
      <c r="A12465" s="69"/>
    </row>
    <row r="12466" spans="1:1" s="68" customFormat="1" x14ac:dyDescent="0.25">
      <c r="A12466" s="69"/>
    </row>
    <row r="12467" spans="1:1" s="68" customFormat="1" x14ac:dyDescent="0.25">
      <c r="A12467" s="69"/>
    </row>
    <row r="12468" spans="1:1" s="68" customFormat="1" x14ac:dyDescent="0.25">
      <c r="A12468" s="69"/>
    </row>
    <row r="12469" spans="1:1" s="68" customFormat="1" x14ac:dyDescent="0.25">
      <c r="A12469" s="69"/>
    </row>
    <row r="12470" spans="1:1" s="68" customFormat="1" x14ac:dyDescent="0.25">
      <c r="A12470" s="69"/>
    </row>
    <row r="12471" spans="1:1" s="68" customFormat="1" x14ac:dyDescent="0.25">
      <c r="A12471" s="69"/>
    </row>
    <row r="12472" spans="1:1" s="68" customFormat="1" x14ac:dyDescent="0.25">
      <c r="A12472" s="69"/>
    </row>
    <row r="12473" spans="1:1" s="68" customFormat="1" x14ac:dyDescent="0.25">
      <c r="A12473" s="69"/>
    </row>
    <row r="12474" spans="1:1" s="68" customFormat="1" x14ac:dyDescent="0.25">
      <c r="A12474" s="69"/>
    </row>
    <row r="12475" spans="1:1" s="68" customFormat="1" x14ac:dyDescent="0.25">
      <c r="A12475" s="69"/>
    </row>
    <row r="12476" spans="1:1" s="68" customFormat="1" x14ac:dyDescent="0.25">
      <c r="A12476" s="69"/>
    </row>
    <row r="12477" spans="1:1" s="68" customFormat="1" x14ac:dyDescent="0.25">
      <c r="A12477" s="69"/>
    </row>
    <row r="12478" spans="1:1" s="68" customFormat="1" x14ac:dyDescent="0.25">
      <c r="A12478" s="69"/>
    </row>
    <row r="12479" spans="1:1" s="68" customFormat="1" x14ac:dyDescent="0.25">
      <c r="A12479" s="69"/>
    </row>
    <row r="12480" spans="1:1" s="68" customFormat="1" x14ac:dyDescent="0.25">
      <c r="A12480" s="69"/>
    </row>
    <row r="12481" spans="1:1" s="68" customFormat="1" x14ac:dyDescent="0.25">
      <c r="A12481" s="69"/>
    </row>
    <row r="12482" spans="1:1" s="68" customFormat="1" x14ac:dyDescent="0.25">
      <c r="A12482" s="69"/>
    </row>
    <row r="12483" spans="1:1" s="68" customFormat="1" x14ac:dyDescent="0.25">
      <c r="A12483" s="69"/>
    </row>
    <row r="12484" spans="1:1" s="68" customFormat="1" x14ac:dyDescent="0.25">
      <c r="A12484" s="69"/>
    </row>
    <row r="12485" spans="1:1" s="68" customFormat="1" x14ac:dyDescent="0.25">
      <c r="A12485" s="69"/>
    </row>
    <row r="12486" spans="1:1" s="68" customFormat="1" x14ac:dyDescent="0.25">
      <c r="A12486" s="69"/>
    </row>
    <row r="12487" spans="1:1" s="68" customFormat="1" x14ac:dyDescent="0.25">
      <c r="A12487" s="69"/>
    </row>
    <row r="12488" spans="1:1" s="68" customFormat="1" x14ac:dyDescent="0.25">
      <c r="A12488" s="69"/>
    </row>
    <row r="12489" spans="1:1" s="68" customFormat="1" x14ac:dyDescent="0.25">
      <c r="A12489" s="69"/>
    </row>
    <row r="12490" spans="1:1" s="68" customFormat="1" x14ac:dyDescent="0.25">
      <c r="A12490" s="69"/>
    </row>
    <row r="12491" spans="1:1" s="68" customFormat="1" x14ac:dyDescent="0.25">
      <c r="A12491" s="69"/>
    </row>
    <row r="12492" spans="1:1" s="68" customFormat="1" x14ac:dyDescent="0.25">
      <c r="A12492" s="69"/>
    </row>
    <row r="12493" spans="1:1" s="68" customFormat="1" x14ac:dyDescent="0.25">
      <c r="A12493" s="69"/>
    </row>
    <row r="12494" spans="1:1" s="68" customFormat="1" x14ac:dyDescent="0.25">
      <c r="A12494" s="69"/>
    </row>
    <row r="12495" spans="1:1" s="68" customFormat="1" x14ac:dyDescent="0.25">
      <c r="A12495" s="69"/>
    </row>
    <row r="12496" spans="1:1" s="68" customFormat="1" x14ac:dyDescent="0.25">
      <c r="A12496" s="69"/>
    </row>
    <row r="12497" spans="1:1" s="68" customFormat="1" x14ac:dyDescent="0.25">
      <c r="A12497" s="69"/>
    </row>
    <row r="12498" spans="1:1" s="68" customFormat="1" x14ac:dyDescent="0.25">
      <c r="A12498" s="69"/>
    </row>
    <row r="12499" spans="1:1" s="68" customFormat="1" x14ac:dyDescent="0.25">
      <c r="A12499" s="69"/>
    </row>
    <row r="12500" spans="1:1" s="68" customFormat="1" x14ac:dyDescent="0.25">
      <c r="A12500" s="69"/>
    </row>
    <row r="12501" spans="1:1" s="68" customFormat="1" x14ac:dyDescent="0.25">
      <c r="A12501" s="69"/>
    </row>
    <row r="12502" spans="1:1" s="68" customFormat="1" x14ac:dyDescent="0.25">
      <c r="A12502" s="69"/>
    </row>
    <row r="12503" spans="1:1" s="68" customFormat="1" x14ac:dyDescent="0.25">
      <c r="A12503" s="69"/>
    </row>
    <row r="12504" spans="1:1" s="68" customFormat="1" x14ac:dyDescent="0.25">
      <c r="A12504" s="69"/>
    </row>
    <row r="12505" spans="1:1" s="68" customFormat="1" x14ac:dyDescent="0.25">
      <c r="A12505" s="69"/>
    </row>
    <row r="12506" spans="1:1" s="68" customFormat="1" x14ac:dyDescent="0.25">
      <c r="A12506" s="69"/>
    </row>
    <row r="12507" spans="1:1" s="68" customFormat="1" x14ac:dyDescent="0.25">
      <c r="A12507" s="69"/>
    </row>
    <row r="12508" spans="1:1" s="68" customFormat="1" x14ac:dyDescent="0.25">
      <c r="A12508" s="69"/>
    </row>
    <row r="12509" spans="1:1" s="68" customFormat="1" x14ac:dyDescent="0.25">
      <c r="A12509" s="69"/>
    </row>
    <row r="12510" spans="1:1" s="68" customFormat="1" x14ac:dyDescent="0.25">
      <c r="A12510" s="69"/>
    </row>
    <row r="12511" spans="1:1" s="68" customFormat="1" x14ac:dyDescent="0.25">
      <c r="A12511" s="69"/>
    </row>
    <row r="12512" spans="1:1" s="68" customFormat="1" x14ac:dyDescent="0.25">
      <c r="A12512" s="69"/>
    </row>
    <row r="12513" spans="1:1" s="68" customFormat="1" x14ac:dyDescent="0.25">
      <c r="A12513" s="69"/>
    </row>
    <row r="12514" spans="1:1" s="68" customFormat="1" x14ac:dyDescent="0.25">
      <c r="A12514" s="69"/>
    </row>
    <row r="12515" spans="1:1" s="68" customFormat="1" x14ac:dyDescent="0.25">
      <c r="A12515" s="69"/>
    </row>
    <row r="12516" spans="1:1" s="68" customFormat="1" x14ac:dyDescent="0.25">
      <c r="A12516" s="69"/>
    </row>
    <row r="12517" spans="1:1" s="68" customFormat="1" x14ac:dyDescent="0.25">
      <c r="A12517" s="69"/>
    </row>
    <row r="12518" spans="1:1" s="68" customFormat="1" x14ac:dyDescent="0.25">
      <c r="A12518" s="69"/>
    </row>
    <row r="12519" spans="1:1" s="68" customFormat="1" x14ac:dyDescent="0.25">
      <c r="A12519" s="69"/>
    </row>
    <row r="12520" spans="1:1" s="68" customFormat="1" x14ac:dyDescent="0.25">
      <c r="A12520" s="69"/>
    </row>
    <row r="12521" spans="1:1" s="68" customFormat="1" x14ac:dyDescent="0.25">
      <c r="A12521" s="69"/>
    </row>
    <row r="12522" spans="1:1" s="68" customFormat="1" x14ac:dyDescent="0.25">
      <c r="A12522" s="69"/>
    </row>
    <row r="12523" spans="1:1" s="68" customFormat="1" x14ac:dyDescent="0.25">
      <c r="A12523" s="69"/>
    </row>
    <row r="12524" spans="1:1" s="68" customFormat="1" x14ac:dyDescent="0.25">
      <c r="A12524" s="69"/>
    </row>
    <row r="12525" spans="1:1" s="68" customFormat="1" x14ac:dyDescent="0.25">
      <c r="A12525" s="69"/>
    </row>
    <row r="12526" spans="1:1" s="68" customFormat="1" x14ac:dyDescent="0.25">
      <c r="A12526" s="69"/>
    </row>
    <row r="12527" spans="1:1" s="68" customFormat="1" x14ac:dyDescent="0.25">
      <c r="A12527" s="69"/>
    </row>
    <row r="12528" spans="1:1" s="68" customFormat="1" x14ac:dyDescent="0.25">
      <c r="A12528" s="69"/>
    </row>
    <row r="12529" spans="1:1" s="68" customFormat="1" x14ac:dyDescent="0.25">
      <c r="A12529" s="69"/>
    </row>
    <row r="12530" spans="1:1" s="68" customFormat="1" x14ac:dyDescent="0.25">
      <c r="A12530" s="69"/>
    </row>
    <row r="12531" spans="1:1" s="68" customFormat="1" x14ac:dyDescent="0.25">
      <c r="A12531" s="69"/>
    </row>
    <row r="12532" spans="1:1" s="68" customFormat="1" x14ac:dyDescent="0.25">
      <c r="A12532" s="69"/>
    </row>
    <row r="12533" spans="1:1" s="68" customFormat="1" x14ac:dyDescent="0.25">
      <c r="A12533" s="69"/>
    </row>
    <row r="12534" spans="1:1" s="68" customFormat="1" x14ac:dyDescent="0.25">
      <c r="A12534" s="69"/>
    </row>
    <row r="12535" spans="1:1" s="68" customFormat="1" x14ac:dyDescent="0.25">
      <c r="A12535" s="69"/>
    </row>
    <row r="12536" spans="1:1" s="68" customFormat="1" x14ac:dyDescent="0.25">
      <c r="A12536" s="69"/>
    </row>
    <row r="12537" spans="1:1" s="68" customFormat="1" x14ac:dyDescent="0.25">
      <c r="A12537" s="69"/>
    </row>
    <row r="12538" spans="1:1" s="68" customFormat="1" x14ac:dyDescent="0.25">
      <c r="A12538" s="69"/>
    </row>
    <row r="12539" spans="1:1" s="68" customFormat="1" x14ac:dyDescent="0.25">
      <c r="A12539" s="69"/>
    </row>
    <row r="12540" spans="1:1" s="68" customFormat="1" x14ac:dyDescent="0.25">
      <c r="A12540" s="69"/>
    </row>
    <row r="12541" spans="1:1" s="68" customFormat="1" x14ac:dyDescent="0.25">
      <c r="A12541" s="69"/>
    </row>
    <row r="12542" spans="1:1" s="68" customFormat="1" x14ac:dyDescent="0.25">
      <c r="A12542" s="69"/>
    </row>
    <row r="12543" spans="1:1" s="68" customFormat="1" x14ac:dyDescent="0.25">
      <c r="A12543" s="69"/>
    </row>
    <row r="12544" spans="1:1" s="68" customFormat="1" x14ac:dyDescent="0.25">
      <c r="A12544" s="69"/>
    </row>
    <row r="12545" spans="1:1" s="68" customFormat="1" x14ac:dyDescent="0.25">
      <c r="A12545" s="69"/>
    </row>
    <row r="12546" spans="1:1" s="68" customFormat="1" x14ac:dyDescent="0.25">
      <c r="A12546" s="69"/>
    </row>
    <row r="12547" spans="1:1" s="68" customFormat="1" x14ac:dyDescent="0.25">
      <c r="A12547" s="69"/>
    </row>
    <row r="12548" spans="1:1" s="68" customFormat="1" x14ac:dyDescent="0.25">
      <c r="A12548" s="69"/>
    </row>
    <row r="12549" spans="1:1" s="68" customFormat="1" x14ac:dyDescent="0.25">
      <c r="A12549" s="69"/>
    </row>
    <row r="12550" spans="1:1" s="68" customFormat="1" x14ac:dyDescent="0.25">
      <c r="A12550" s="69"/>
    </row>
    <row r="12551" spans="1:1" s="68" customFormat="1" x14ac:dyDescent="0.25">
      <c r="A12551" s="69"/>
    </row>
    <row r="12552" spans="1:1" s="68" customFormat="1" x14ac:dyDescent="0.25">
      <c r="A12552" s="69"/>
    </row>
    <row r="12553" spans="1:1" s="68" customFormat="1" x14ac:dyDescent="0.25">
      <c r="A12553" s="69"/>
    </row>
    <row r="12554" spans="1:1" s="68" customFormat="1" x14ac:dyDescent="0.25">
      <c r="A12554" s="69"/>
    </row>
    <row r="12555" spans="1:1" s="68" customFormat="1" x14ac:dyDescent="0.25">
      <c r="A12555" s="69"/>
    </row>
    <row r="12556" spans="1:1" s="68" customFormat="1" x14ac:dyDescent="0.25">
      <c r="A12556" s="69"/>
    </row>
    <row r="12557" spans="1:1" s="68" customFormat="1" x14ac:dyDescent="0.25">
      <c r="A12557" s="69"/>
    </row>
    <row r="12558" spans="1:1" s="68" customFormat="1" x14ac:dyDescent="0.25">
      <c r="A12558" s="69"/>
    </row>
    <row r="12559" spans="1:1" s="68" customFormat="1" x14ac:dyDescent="0.25">
      <c r="A12559" s="69"/>
    </row>
    <row r="12560" spans="1:1" s="68" customFormat="1" x14ac:dyDescent="0.25">
      <c r="A12560" s="69"/>
    </row>
    <row r="12561" spans="1:1" s="68" customFormat="1" x14ac:dyDescent="0.25">
      <c r="A12561" s="69"/>
    </row>
    <row r="12562" spans="1:1" s="68" customFormat="1" x14ac:dyDescent="0.25">
      <c r="A12562" s="69"/>
    </row>
    <row r="12563" spans="1:1" s="68" customFormat="1" x14ac:dyDescent="0.25">
      <c r="A12563" s="69"/>
    </row>
    <row r="12564" spans="1:1" s="68" customFormat="1" x14ac:dyDescent="0.25">
      <c r="A12564" s="69"/>
    </row>
    <row r="12565" spans="1:1" s="68" customFormat="1" x14ac:dyDescent="0.25">
      <c r="A12565" s="69"/>
    </row>
    <row r="12566" spans="1:1" s="68" customFormat="1" x14ac:dyDescent="0.25">
      <c r="A12566" s="69"/>
    </row>
    <row r="12567" spans="1:1" s="68" customFormat="1" x14ac:dyDescent="0.25">
      <c r="A12567" s="69"/>
    </row>
    <row r="12568" spans="1:1" s="68" customFormat="1" x14ac:dyDescent="0.25">
      <c r="A12568" s="69"/>
    </row>
    <row r="12569" spans="1:1" s="68" customFormat="1" x14ac:dyDescent="0.25">
      <c r="A12569" s="69"/>
    </row>
    <row r="12570" spans="1:1" s="68" customFormat="1" x14ac:dyDescent="0.25">
      <c r="A12570" s="69"/>
    </row>
    <row r="12571" spans="1:1" s="68" customFormat="1" x14ac:dyDescent="0.25">
      <c r="A12571" s="69"/>
    </row>
    <row r="12572" spans="1:1" s="68" customFormat="1" x14ac:dyDescent="0.25">
      <c r="A12572" s="69"/>
    </row>
    <row r="12573" spans="1:1" s="68" customFormat="1" x14ac:dyDescent="0.25">
      <c r="A12573" s="69"/>
    </row>
    <row r="12574" spans="1:1" s="68" customFormat="1" x14ac:dyDescent="0.25">
      <c r="A12574" s="69"/>
    </row>
    <row r="12575" spans="1:1" s="68" customFormat="1" x14ac:dyDescent="0.25">
      <c r="A12575" s="69"/>
    </row>
    <row r="12576" spans="1:1" s="68" customFormat="1" x14ac:dyDescent="0.25">
      <c r="A12576" s="69"/>
    </row>
    <row r="12577" spans="1:1" s="68" customFormat="1" x14ac:dyDescent="0.25">
      <c r="A12577" s="69"/>
    </row>
    <row r="12578" spans="1:1" s="68" customFormat="1" x14ac:dyDescent="0.25">
      <c r="A12578" s="69"/>
    </row>
    <row r="12579" spans="1:1" s="68" customFormat="1" x14ac:dyDescent="0.25">
      <c r="A12579" s="69"/>
    </row>
    <row r="12580" spans="1:1" s="68" customFormat="1" x14ac:dyDescent="0.25">
      <c r="A12580" s="69"/>
    </row>
    <row r="12581" spans="1:1" s="68" customFormat="1" x14ac:dyDescent="0.25">
      <c r="A12581" s="69"/>
    </row>
    <row r="12582" spans="1:1" s="68" customFormat="1" x14ac:dyDescent="0.25">
      <c r="A12582" s="69"/>
    </row>
    <row r="12583" spans="1:1" s="68" customFormat="1" x14ac:dyDescent="0.25">
      <c r="A12583" s="69"/>
    </row>
    <row r="12584" spans="1:1" s="68" customFormat="1" x14ac:dyDescent="0.25">
      <c r="A12584" s="69"/>
    </row>
    <row r="12585" spans="1:1" s="68" customFormat="1" x14ac:dyDescent="0.25">
      <c r="A12585" s="69"/>
    </row>
    <row r="12586" spans="1:1" s="68" customFormat="1" x14ac:dyDescent="0.25">
      <c r="A12586" s="69"/>
    </row>
    <row r="12587" spans="1:1" s="68" customFormat="1" x14ac:dyDescent="0.25">
      <c r="A12587" s="69"/>
    </row>
    <row r="12588" spans="1:1" s="68" customFormat="1" x14ac:dyDescent="0.25">
      <c r="A12588" s="69"/>
    </row>
    <row r="12589" spans="1:1" s="68" customFormat="1" x14ac:dyDescent="0.25">
      <c r="A12589" s="69"/>
    </row>
    <row r="12590" spans="1:1" s="68" customFormat="1" x14ac:dyDescent="0.25">
      <c r="A12590" s="69"/>
    </row>
    <row r="12591" spans="1:1" s="68" customFormat="1" x14ac:dyDescent="0.25">
      <c r="A12591" s="69"/>
    </row>
    <row r="12592" spans="1:1" s="68" customFormat="1" x14ac:dyDescent="0.25">
      <c r="A12592" s="69"/>
    </row>
    <row r="12593" spans="1:1" s="68" customFormat="1" x14ac:dyDescent="0.25">
      <c r="A12593" s="69"/>
    </row>
    <row r="12594" spans="1:1" s="68" customFormat="1" x14ac:dyDescent="0.25">
      <c r="A12594" s="69"/>
    </row>
    <row r="12595" spans="1:1" s="68" customFormat="1" x14ac:dyDescent="0.25">
      <c r="A12595" s="69"/>
    </row>
    <row r="12596" spans="1:1" s="68" customFormat="1" x14ac:dyDescent="0.25">
      <c r="A12596" s="69"/>
    </row>
    <row r="12597" spans="1:1" s="68" customFormat="1" x14ac:dyDescent="0.25">
      <c r="A12597" s="69"/>
    </row>
    <row r="12598" spans="1:1" s="68" customFormat="1" x14ac:dyDescent="0.25">
      <c r="A12598" s="69"/>
    </row>
    <row r="12599" spans="1:1" s="68" customFormat="1" x14ac:dyDescent="0.25">
      <c r="A12599" s="69"/>
    </row>
    <row r="12600" spans="1:1" s="68" customFormat="1" x14ac:dyDescent="0.25">
      <c r="A12600" s="69"/>
    </row>
    <row r="12601" spans="1:1" s="68" customFormat="1" x14ac:dyDescent="0.25">
      <c r="A12601" s="69"/>
    </row>
    <row r="12602" spans="1:1" s="68" customFormat="1" x14ac:dyDescent="0.25">
      <c r="A12602" s="69"/>
    </row>
    <row r="12603" spans="1:1" s="68" customFormat="1" x14ac:dyDescent="0.25">
      <c r="A12603" s="69"/>
    </row>
    <row r="12604" spans="1:1" s="68" customFormat="1" x14ac:dyDescent="0.25">
      <c r="A12604" s="69"/>
    </row>
    <row r="12605" spans="1:1" s="68" customFormat="1" x14ac:dyDescent="0.25">
      <c r="A12605" s="69"/>
    </row>
    <row r="12606" spans="1:1" s="68" customFormat="1" x14ac:dyDescent="0.25">
      <c r="A12606" s="69"/>
    </row>
    <row r="12607" spans="1:1" s="68" customFormat="1" x14ac:dyDescent="0.25">
      <c r="A12607" s="69"/>
    </row>
    <row r="12608" spans="1:1" s="68" customFormat="1" x14ac:dyDescent="0.25">
      <c r="A12608" s="69"/>
    </row>
    <row r="12609" spans="1:1" s="68" customFormat="1" x14ac:dyDescent="0.25">
      <c r="A12609" s="69"/>
    </row>
    <row r="12610" spans="1:1" s="68" customFormat="1" x14ac:dyDescent="0.25">
      <c r="A12610" s="69"/>
    </row>
    <row r="12611" spans="1:1" s="68" customFormat="1" x14ac:dyDescent="0.25">
      <c r="A12611" s="69"/>
    </row>
    <row r="12612" spans="1:1" s="68" customFormat="1" x14ac:dyDescent="0.25">
      <c r="A12612" s="69"/>
    </row>
    <row r="12613" spans="1:1" s="68" customFormat="1" x14ac:dyDescent="0.25">
      <c r="A12613" s="69"/>
    </row>
    <row r="12614" spans="1:1" s="68" customFormat="1" x14ac:dyDescent="0.25">
      <c r="A12614" s="69"/>
    </row>
    <row r="12615" spans="1:1" s="68" customFormat="1" x14ac:dyDescent="0.25">
      <c r="A12615" s="69"/>
    </row>
    <row r="12616" spans="1:1" s="68" customFormat="1" x14ac:dyDescent="0.25">
      <c r="A12616" s="69"/>
    </row>
    <row r="12617" spans="1:1" s="68" customFormat="1" x14ac:dyDescent="0.25">
      <c r="A12617" s="69"/>
    </row>
    <row r="12618" spans="1:1" s="68" customFormat="1" x14ac:dyDescent="0.25">
      <c r="A12618" s="69"/>
    </row>
    <row r="12619" spans="1:1" s="68" customFormat="1" x14ac:dyDescent="0.25">
      <c r="A12619" s="69"/>
    </row>
    <row r="12620" spans="1:1" s="68" customFormat="1" x14ac:dyDescent="0.25">
      <c r="A12620" s="69"/>
    </row>
    <row r="12621" spans="1:1" s="68" customFormat="1" x14ac:dyDescent="0.25">
      <c r="A12621" s="69"/>
    </row>
    <row r="12622" spans="1:1" s="68" customFormat="1" x14ac:dyDescent="0.25">
      <c r="A12622" s="69"/>
    </row>
    <row r="12623" spans="1:1" s="68" customFormat="1" x14ac:dyDescent="0.25">
      <c r="A12623" s="69"/>
    </row>
    <row r="12624" spans="1:1" s="68" customFormat="1" x14ac:dyDescent="0.25">
      <c r="A12624" s="69"/>
    </row>
    <row r="12625" spans="1:1" s="68" customFormat="1" x14ac:dyDescent="0.25">
      <c r="A12625" s="69"/>
    </row>
    <row r="12626" spans="1:1" s="68" customFormat="1" x14ac:dyDescent="0.25">
      <c r="A12626" s="69"/>
    </row>
    <row r="12627" spans="1:1" s="68" customFormat="1" x14ac:dyDescent="0.25">
      <c r="A12627" s="69"/>
    </row>
    <row r="12628" spans="1:1" s="68" customFormat="1" x14ac:dyDescent="0.25">
      <c r="A12628" s="69"/>
    </row>
    <row r="12629" spans="1:1" s="68" customFormat="1" x14ac:dyDescent="0.25">
      <c r="A12629" s="69"/>
    </row>
    <row r="12630" spans="1:1" s="68" customFormat="1" x14ac:dyDescent="0.25">
      <c r="A12630" s="69"/>
    </row>
    <row r="12631" spans="1:1" s="68" customFormat="1" x14ac:dyDescent="0.25">
      <c r="A12631" s="69"/>
    </row>
    <row r="12632" spans="1:1" s="68" customFormat="1" x14ac:dyDescent="0.25">
      <c r="A12632" s="69"/>
    </row>
    <row r="12633" spans="1:1" s="68" customFormat="1" x14ac:dyDescent="0.25">
      <c r="A12633" s="69"/>
    </row>
    <row r="12634" spans="1:1" s="68" customFormat="1" x14ac:dyDescent="0.25">
      <c r="A12634" s="69"/>
    </row>
    <row r="12635" spans="1:1" s="68" customFormat="1" x14ac:dyDescent="0.25">
      <c r="A12635" s="69"/>
    </row>
    <row r="12636" spans="1:1" s="68" customFormat="1" x14ac:dyDescent="0.25">
      <c r="A12636" s="69"/>
    </row>
    <row r="12637" spans="1:1" s="68" customFormat="1" x14ac:dyDescent="0.25">
      <c r="A12637" s="69"/>
    </row>
    <row r="12638" spans="1:1" s="68" customFormat="1" x14ac:dyDescent="0.25">
      <c r="A12638" s="69"/>
    </row>
    <row r="12639" spans="1:1" s="68" customFormat="1" x14ac:dyDescent="0.25">
      <c r="A12639" s="69"/>
    </row>
    <row r="12640" spans="1:1" s="68" customFormat="1" x14ac:dyDescent="0.25">
      <c r="A12640" s="69"/>
    </row>
    <row r="12641" spans="1:1" s="68" customFormat="1" x14ac:dyDescent="0.25">
      <c r="A12641" s="69"/>
    </row>
    <row r="12642" spans="1:1" s="68" customFormat="1" x14ac:dyDescent="0.25">
      <c r="A12642" s="69"/>
    </row>
    <row r="12643" spans="1:1" s="68" customFormat="1" x14ac:dyDescent="0.25">
      <c r="A12643" s="69"/>
    </row>
    <row r="12644" spans="1:1" s="68" customFormat="1" x14ac:dyDescent="0.25">
      <c r="A12644" s="69"/>
    </row>
    <row r="12645" spans="1:1" s="68" customFormat="1" x14ac:dyDescent="0.25">
      <c r="A12645" s="69"/>
    </row>
    <row r="12646" spans="1:1" s="68" customFormat="1" x14ac:dyDescent="0.25">
      <c r="A12646" s="69"/>
    </row>
    <row r="12647" spans="1:1" s="68" customFormat="1" x14ac:dyDescent="0.25">
      <c r="A12647" s="69"/>
    </row>
    <row r="12648" spans="1:1" s="68" customFormat="1" x14ac:dyDescent="0.25">
      <c r="A12648" s="69"/>
    </row>
    <row r="12649" spans="1:1" s="68" customFormat="1" x14ac:dyDescent="0.25">
      <c r="A12649" s="69"/>
    </row>
    <row r="12650" spans="1:1" s="68" customFormat="1" x14ac:dyDescent="0.25">
      <c r="A12650" s="69"/>
    </row>
    <row r="12651" spans="1:1" s="68" customFormat="1" x14ac:dyDescent="0.25">
      <c r="A12651" s="69"/>
    </row>
    <row r="12652" spans="1:1" s="68" customFormat="1" x14ac:dyDescent="0.25">
      <c r="A12652" s="69"/>
    </row>
    <row r="12653" spans="1:1" s="68" customFormat="1" x14ac:dyDescent="0.25">
      <c r="A12653" s="69"/>
    </row>
    <row r="12654" spans="1:1" s="68" customFormat="1" x14ac:dyDescent="0.25">
      <c r="A12654" s="69"/>
    </row>
    <row r="12655" spans="1:1" s="68" customFormat="1" x14ac:dyDescent="0.25">
      <c r="A12655" s="69"/>
    </row>
    <row r="12656" spans="1:1" s="68" customFormat="1" x14ac:dyDescent="0.25">
      <c r="A12656" s="69"/>
    </row>
    <row r="12657" spans="1:1" s="68" customFormat="1" x14ac:dyDescent="0.25">
      <c r="A12657" s="69"/>
    </row>
    <row r="12658" spans="1:1" s="68" customFormat="1" x14ac:dyDescent="0.25">
      <c r="A12658" s="69"/>
    </row>
    <row r="12659" spans="1:1" s="68" customFormat="1" x14ac:dyDescent="0.25">
      <c r="A12659" s="69"/>
    </row>
    <row r="12660" spans="1:1" s="68" customFormat="1" x14ac:dyDescent="0.25">
      <c r="A12660" s="69"/>
    </row>
    <row r="12661" spans="1:1" s="68" customFormat="1" x14ac:dyDescent="0.25">
      <c r="A12661" s="69"/>
    </row>
    <row r="12662" spans="1:1" s="68" customFormat="1" x14ac:dyDescent="0.25">
      <c r="A12662" s="69"/>
    </row>
    <row r="12663" spans="1:1" s="68" customFormat="1" x14ac:dyDescent="0.25">
      <c r="A12663" s="69"/>
    </row>
    <row r="12664" spans="1:1" s="68" customFormat="1" x14ac:dyDescent="0.25">
      <c r="A12664" s="69"/>
    </row>
    <row r="12665" spans="1:1" s="68" customFormat="1" x14ac:dyDescent="0.25">
      <c r="A12665" s="69"/>
    </row>
    <row r="12666" spans="1:1" s="68" customFormat="1" x14ac:dyDescent="0.25">
      <c r="A12666" s="69"/>
    </row>
    <row r="12667" spans="1:1" s="68" customFormat="1" x14ac:dyDescent="0.25">
      <c r="A12667" s="69"/>
    </row>
    <row r="12668" spans="1:1" s="68" customFormat="1" x14ac:dyDescent="0.25">
      <c r="A12668" s="69"/>
    </row>
    <row r="12669" spans="1:1" s="68" customFormat="1" x14ac:dyDescent="0.25">
      <c r="A12669" s="69"/>
    </row>
    <row r="12670" spans="1:1" s="68" customFormat="1" x14ac:dyDescent="0.25">
      <c r="A12670" s="69"/>
    </row>
    <row r="12671" spans="1:1" s="68" customFormat="1" x14ac:dyDescent="0.25">
      <c r="A12671" s="69"/>
    </row>
    <row r="12672" spans="1:1" s="68" customFormat="1" x14ac:dyDescent="0.25">
      <c r="A12672" s="69"/>
    </row>
    <row r="12673" spans="1:1" s="68" customFormat="1" x14ac:dyDescent="0.25">
      <c r="A12673" s="69"/>
    </row>
    <row r="12674" spans="1:1" s="68" customFormat="1" x14ac:dyDescent="0.25">
      <c r="A12674" s="69"/>
    </row>
    <row r="12675" spans="1:1" s="68" customFormat="1" x14ac:dyDescent="0.25">
      <c r="A12675" s="69"/>
    </row>
    <row r="12676" spans="1:1" s="68" customFormat="1" x14ac:dyDescent="0.25">
      <c r="A12676" s="69"/>
    </row>
    <row r="12677" spans="1:1" s="68" customFormat="1" x14ac:dyDescent="0.25">
      <c r="A12677" s="69"/>
    </row>
    <row r="12678" spans="1:1" s="68" customFormat="1" x14ac:dyDescent="0.25">
      <c r="A12678" s="69"/>
    </row>
    <row r="12679" spans="1:1" s="68" customFormat="1" x14ac:dyDescent="0.25">
      <c r="A12679" s="69"/>
    </row>
    <row r="12680" spans="1:1" s="68" customFormat="1" x14ac:dyDescent="0.25">
      <c r="A12680" s="69"/>
    </row>
    <row r="12681" spans="1:1" s="68" customFormat="1" x14ac:dyDescent="0.25">
      <c r="A12681" s="69"/>
    </row>
    <row r="12682" spans="1:1" s="68" customFormat="1" x14ac:dyDescent="0.25">
      <c r="A12682" s="69"/>
    </row>
    <row r="12683" spans="1:1" s="68" customFormat="1" x14ac:dyDescent="0.25">
      <c r="A12683" s="69"/>
    </row>
    <row r="12684" spans="1:1" s="68" customFormat="1" x14ac:dyDescent="0.25">
      <c r="A12684" s="69"/>
    </row>
    <row r="12685" spans="1:1" s="68" customFormat="1" x14ac:dyDescent="0.25">
      <c r="A12685" s="69"/>
    </row>
    <row r="12686" spans="1:1" s="68" customFormat="1" x14ac:dyDescent="0.25">
      <c r="A12686" s="69"/>
    </row>
    <row r="12687" spans="1:1" s="68" customFormat="1" x14ac:dyDescent="0.25">
      <c r="A12687" s="69"/>
    </row>
    <row r="12688" spans="1:1" s="68" customFormat="1" x14ac:dyDescent="0.25">
      <c r="A12688" s="69"/>
    </row>
    <row r="12689" spans="1:1" s="68" customFormat="1" x14ac:dyDescent="0.25">
      <c r="A12689" s="69"/>
    </row>
    <row r="12690" spans="1:1" s="68" customFormat="1" x14ac:dyDescent="0.25">
      <c r="A12690" s="69"/>
    </row>
    <row r="12691" spans="1:1" s="68" customFormat="1" x14ac:dyDescent="0.25">
      <c r="A12691" s="69"/>
    </row>
    <row r="12692" spans="1:1" s="68" customFormat="1" x14ac:dyDescent="0.25">
      <c r="A12692" s="69"/>
    </row>
    <row r="12693" spans="1:1" s="68" customFormat="1" x14ac:dyDescent="0.25">
      <c r="A12693" s="69"/>
    </row>
    <row r="12694" spans="1:1" s="68" customFormat="1" x14ac:dyDescent="0.25">
      <c r="A12694" s="69"/>
    </row>
    <row r="12695" spans="1:1" s="68" customFormat="1" x14ac:dyDescent="0.25">
      <c r="A12695" s="69"/>
    </row>
    <row r="12696" spans="1:1" s="68" customFormat="1" x14ac:dyDescent="0.25">
      <c r="A12696" s="69"/>
    </row>
    <row r="12697" spans="1:1" s="68" customFormat="1" x14ac:dyDescent="0.25">
      <c r="A12697" s="69"/>
    </row>
    <row r="12698" spans="1:1" s="68" customFormat="1" x14ac:dyDescent="0.25">
      <c r="A12698" s="69"/>
    </row>
    <row r="12699" spans="1:1" s="68" customFormat="1" x14ac:dyDescent="0.25">
      <c r="A12699" s="69"/>
    </row>
    <row r="12700" spans="1:1" s="68" customFormat="1" x14ac:dyDescent="0.25">
      <c r="A12700" s="69"/>
    </row>
    <row r="12701" spans="1:1" s="68" customFormat="1" x14ac:dyDescent="0.25">
      <c r="A12701" s="69"/>
    </row>
    <row r="12702" spans="1:1" s="68" customFormat="1" x14ac:dyDescent="0.25">
      <c r="A12702" s="69"/>
    </row>
    <row r="12703" spans="1:1" s="68" customFormat="1" x14ac:dyDescent="0.25">
      <c r="A12703" s="69"/>
    </row>
    <row r="12704" spans="1:1" s="68" customFormat="1" x14ac:dyDescent="0.25">
      <c r="A12704" s="69"/>
    </row>
    <row r="12705" spans="1:1" s="68" customFormat="1" x14ac:dyDescent="0.25">
      <c r="A12705" s="69"/>
    </row>
    <row r="12706" spans="1:1" s="68" customFormat="1" x14ac:dyDescent="0.25">
      <c r="A12706" s="69"/>
    </row>
    <row r="12707" spans="1:1" s="68" customFormat="1" x14ac:dyDescent="0.25">
      <c r="A12707" s="69"/>
    </row>
    <row r="12708" spans="1:1" s="68" customFormat="1" x14ac:dyDescent="0.25">
      <c r="A12708" s="69"/>
    </row>
    <row r="12709" spans="1:1" s="68" customFormat="1" x14ac:dyDescent="0.25">
      <c r="A12709" s="69"/>
    </row>
    <row r="12710" spans="1:1" s="68" customFormat="1" x14ac:dyDescent="0.25">
      <c r="A12710" s="69"/>
    </row>
    <row r="12711" spans="1:1" s="68" customFormat="1" x14ac:dyDescent="0.25">
      <c r="A12711" s="69"/>
    </row>
    <row r="12712" spans="1:1" s="68" customFormat="1" x14ac:dyDescent="0.25">
      <c r="A12712" s="69"/>
    </row>
    <row r="12713" spans="1:1" s="68" customFormat="1" x14ac:dyDescent="0.25">
      <c r="A12713" s="69"/>
    </row>
    <row r="12714" spans="1:1" s="68" customFormat="1" x14ac:dyDescent="0.25">
      <c r="A12714" s="69"/>
    </row>
    <row r="12715" spans="1:1" s="68" customFormat="1" x14ac:dyDescent="0.25">
      <c r="A12715" s="69"/>
    </row>
    <row r="12716" spans="1:1" s="68" customFormat="1" x14ac:dyDescent="0.25">
      <c r="A12716" s="69"/>
    </row>
    <row r="12717" spans="1:1" s="68" customFormat="1" x14ac:dyDescent="0.25">
      <c r="A12717" s="69"/>
    </row>
    <row r="12718" spans="1:1" s="68" customFormat="1" x14ac:dyDescent="0.25">
      <c r="A12718" s="69"/>
    </row>
    <row r="12719" spans="1:1" s="68" customFormat="1" x14ac:dyDescent="0.25">
      <c r="A12719" s="69"/>
    </row>
    <row r="12720" spans="1:1" s="68" customFormat="1" x14ac:dyDescent="0.25">
      <c r="A12720" s="69"/>
    </row>
    <row r="12721" spans="1:1" s="68" customFormat="1" x14ac:dyDescent="0.25">
      <c r="A12721" s="69"/>
    </row>
    <row r="12722" spans="1:1" s="68" customFormat="1" x14ac:dyDescent="0.25">
      <c r="A12722" s="69"/>
    </row>
    <row r="12723" spans="1:1" s="68" customFormat="1" x14ac:dyDescent="0.25">
      <c r="A12723" s="69"/>
    </row>
    <row r="12724" spans="1:1" s="68" customFormat="1" x14ac:dyDescent="0.25">
      <c r="A12724" s="69"/>
    </row>
    <row r="12725" spans="1:1" s="68" customFormat="1" x14ac:dyDescent="0.25">
      <c r="A12725" s="69"/>
    </row>
    <row r="12726" spans="1:1" s="68" customFormat="1" x14ac:dyDescent="0.25">
      <c r="A12726" s="69"/>
    </row>
    <row r="12727" spans="1:1" s="68" customFormat="1" x14ac:dyDescent="0.25">
      <c r="A12727" s="69"/>
    </row>
    <row r="12728" spans="1:1" s="68" customFormat="1" x14ac:dyDescent="0.25">
      <c r="A12728" s="69"/>
    </row>
    <row r="12729" spans="1:1" s="68" customFormat="1" x14ac:dyDescent="0.25">
      <c r="A12729" s="69"/>
    </row>
    <row r="12730" spans="1:1" s="68" customFormat="1" x14ac:dyDescent="0.25">
      <c r="A12730" s="69"/>
    </row>
    <row r="12731" spans="1:1" s="68" customFormat="1" x14ac:dyDescent="0.25">
      <c r="A12731" s="69"/>
    </row>
    <row r="12732" spans="1:1" s="68" customFormat="1" x14ac:dyDescent="0.25">
      <c r="A12732" s="69"/>
    </row>
    <row r="12733" spans="1:1" s="68" customFormat="1" x14ac:dyDescent="0.25">
      <c r="A12733" s="69"/>
    </row>
    <row r="12734" spans="1:1" s="68" customFormat="1" x14ac:dyDescent="0.25">
      <c r="A12734" s="69"/>
    </row>
    <row r="12735" spans="1:1" s="68" customFormat="1" x14ac:dyDescent="0.25">
      <c r="A12735" s="69"/>
    </row>
    <row r="12736" spans="1:1" s="68" customFormat="1" x14ac:dyDescent="0.25">
      <c r="A12736" s="69"/>
    </row>
    <row r="12737" spans="1:1" s="68" customFormat="1" x14ac:dyDescent="0.25">
      <c r="A12737" s="69"/>
    </row>
    <row r="12738" spans="1:1" s="68" customFormat="1" x14ac:dyDescent="0.25">
      <c r="A12738" s="69"/>
    </row>
    <row r="12739" spans="1:1" s="68" customFormat="1" x14ac:dyDescent="0.25">
      <c r="A12739" s="69"/>
    </row>
    <row r="12740" spans="1:1" s="68" customFormat="1" x14ac:dyDescent="0.25">
      <c r="A12740" s="69"/>
    </row>
    <row r="12741" spans="1:1" s="68" customFormat="1" x14ac:dyDescent="0.25">
      <c r="A12741" s="69"/>
    </row>
    <row r="12742" spans="1:1" s="68" customFormat="1" x14ac:dyDescent="0.25">
      <c r="A12742" s="69"/>
    </row>
    <row r="12743" spans="1:1" s="68" customFormat="1" x14ac:dyDescent="0.25">
      <c r="A12743" s="69"/>
    </row>
    <row r="12744" spans="1:1" s="68" customFormat="1" x14ac:dyDescent="0.25">
      <c r="A12744" s="69"/>
    </row>
    <row r="12745" spans="1:1" s="68" customFormat="1" x14ac:dyDescent="0.25">
      <c r="A12745" s="69"/>
    </row>
    <row r="12746" spans="1:1" s="68" customFormat="1" x14ac:dyDescent="0.25">
      <c r="A12746" s="69"/>
    </row>
    <row r="12747" spans="1:1" s="68" customFormat="1" x14ac:dyDescent="0.25">
      <c r="A12747" s="69"/>
    </row>
    <row r="12748" spans="1:1" s="68" customFormat="1" x14ac:dyDescent="0.25">
      <c r="A12748" s="69"/>
    </row>
    <row r="12749" spans="1:1" s="68" customFormat="1" x14ac:dyDescent="0.25">
      <c r="A12749" s="69"/>
    </row>
    <row r="12750" spans="1:1" s="68" customFormat="1" x14ac:dyDescent="0.25">
      <c r="A12750" s="69"/>
    </row>
    <row r="12751" spans="1:1" s="68" customFormat="1" x14ac:dyDescent="0.25">
      <c r="A12751" s="69"/>
    </row>
    <row r="12752" spans="1:1" s="68" customFormat="1" x14ac:dyDescent="0.25">
      <c r="A12752" s="69"/>
    </row>
    <row r="12753" spans="1:1" s="68" customFormat="1" x14ac:dyDescent="0.25">
      <c r="A12753" s="69"/>
    </row>
    <row r="12754" spans="1:1" s="68" customFormat="1" x14ac:dyDescent="0.25">
      <c r="A12754" s="69"/>
    </row>
    <row r="12755" spans="1:1" s="68" customFormat="1" x14ac:dyDescent="0.25">
      <c r="A12755" s="69"/>
    </row>
    <row r="12756" spans="1:1" s="68" customFormat="1" x14ac:dyDescent="0.25">
      <c r="A12756" s="69"/>
    </row>
    <row r="12757" spans="1:1" s="68" customFormat="1" x14ac:dyDescent="0.25">
      <c r="A12757" s="69"/>
    </row>
    <row r="12758" spans="1:1" s="68" customFormat="1" x14ac:dyDescent="0.25">
      <c r="A12758" s="69"/>
    </row>
    <row r="12759" spans="1:1" s="68" customFormat="1" x14ac:dyDescent="0.25">
      <c r="A12759" s="69"/>
    </row>
    <row r="12760" spans="1:1" s="68" customFormat="1" x14ac:dyDescent="0.25">
      <c r="A12760" s="69"/>
    </row>
    <row r="12761" spans="1:1" s="68" customFormat="1" x14ac:dyDescent="0.25">
      <c r="A12761" s="69"/>
    </row>
    <row r="12762" spans="1:1" s="68" customFormat="1" x14ac:dyDescent="0.25">
      <c r="A12762" s="69"/>
    </row>
    <row r="12763" spans="1:1" s="68" customFormat="1" x14ac:dyDescent="0.25">
      <c r="A12763" s="69"/>
    </row>
    <row r="12764" spans="1:1" s="68" customFormat="1" x14ac:dyDescent="0.25">
      <c r="A12764" s="69"/>
    </row>
    <row r="12765" spans="1:1" s="68" customFormat="1" x14ac:dyDescent="0.25">
      <c r="A12765" s="69"/>
    </row>
    <row r="12766" spans="1:1" s="68" customFormat="1" x14ac:dyDescent="0.25">
      <c r="A12766" s="69"/>
    </row>
    <row r="12767" spans="1:1" s="68" customFormat="1" x14ac:dyDescent="0.25">
      <c r="A12767" s="69"/>
    </row>
    <row r="12768" spans="1:1" s="68" customFormat="1" x14ac:dyDescent="0.25">
      <c r="A12768" s="69"/>
    </row>
    <row r="12769" spans="1:1" s="68" customFormat="1" x14ac:dyDescent="0.25">
      <c r="A12769" s="69"/>
    </row>
    <row r="12770" spans="1:1" s="68" customFormat="1" x14ac:dyDescent="0.25">
      <c r="A12770" s="69"/>
    </row>
    <row r="12771" spans="1:1" s="68" customFormat="1" x14ac:dyDescent="0.25">
      <c r="A12771" s="69"/>
    </row>
    <row r="12772" spans="1:1" s="68" customFormat="1" x14ac:dyDescent="0.25">
      <c r="A12772" s="69"/>
    </row>
    <row r="12773" spans="1:1" s="68" customFormat="1" x14ac:dyDescent="0.25">
      <c r="A12773" s="69"/>
    </row>
    <row r="12774" spans="1:1" s="68" customFormat="1" x14ac:dyDescent="0.25">
      <c r="A12774" s="69"/>
    </row>
    <row r="12775" spans="1:1" s="68" customFormat="1" x14ac:dyDescent="0.25">
      <c r="A12775" s="69"/>
    </row>
    <row r="12776" spans="1:1" s="68" customFormat="1" x14ac:dyDescent="0.25">
      <c r="A12776" s="69"/>
    </row>
    <row r="12777" spans="1:1" s="68" customFormat="1" x14ac:dyDescent="0.25">
      <c r="A12777" s="69"/>
    </row>
    <row r="12778" spans="1:1" s="68" customFormat="1" x14ac:dyDescent="0.25">
      <c r="A12778" s="69"/>
    </row>
    <row r="12779" spans="1:1" s="68" customFormat="1" x14ac:dyDescent="0.25">
      <c r="A12779" s="69"/>
    </row>
    <row r="12780" spans="1:1" s="68" customFormat="1" x14ac:dyDescent="0.25">
      <c r="A12780" s="69"/>
    </row>
    <row r="12781" spans="1:1" s="68" customFormat="1" x14ac:dyDescent="0.25">
      <c r="A12781" s="69"/>
    </row>
    <row r="12782" spans="1:1" s="68" customFormat="1" x14ac:dyDescent="0.25">
      <c r="A12782" s="69"/>
    </row>
    <row r="12783" spans="1:1" s="68" customFormat="1" x14ac:dyDescent="0.25">
      <c r="A12783" s="69"/>
    </row>
    <row r="12784" spans="1:1" s="68" customFormat="1" x14ac:dyDescent="0.25">
      <c r="A12784" s="69"/>
    </row>
    <row r="12785" spans="1:1" s="68" customFormat="1" x14ac:dyDescent="0.25">
      <c r="A12785" s="69"/>
    </row>
    <row r="12786" spans="1:1" s="68" customFormat="1" x14ac:dyDescent="0.25">
      <c r="A12786" s="69"/>
    </row>
    <row r="12787" spans="1:1" s="68" customFormat="1" x14ac:dyDescent="0.25">
      <c r="A12787" s="69"/>
    </row>
    <row r="12788" spans="1:1" s="68" customFormat="1" x14ac:dyDescent="0.25">
      <c r="A12788" s="69"/>
    </row>
    <row r="12789" spans="1:1" s="68" customFormat="1" x14ac:dyDescent="0.25">
      <c r="A12789" s="69"/>
    </row>
    <row r="12790" spans="1:1" s="68" customFormat="1" x14ac:dyDescent="0.25">
      <c r="A12790" s="69"/>
    </row>
    <row r="12791" spans="1:1" s="68" customFormat="1" x14ac:dyDescent="0.25">
      <c r="A12791" s="69"/>
    </row>
    <row r="12792" spans="1:1" s="68" customFormat="1" x14ac:dyDescent="0.25">
      <c r="A12792" s="69"/>
    </row>
    <row r="12793" spans="1:1" s="68" customFormat="1" x14ac:dyDescent="0.25">
      <c r="A12793" s="69"/>
    </row>
    <row r="12794" spans="1:1" s="68" customFormat="1" x14ac:dyDescent="0.25">
      <c r="A12794" s="69"/>
    </row>
    <row r="12795" spans="1:1" s="68" customFormat="1" x14ac:dyDescent="0.25">
      <c r="A12795" s="69"/>
    </row>
    <row r="12796" spans="1:1" s="68" customFormat="1" x14ac:dyDescent="0.25">
      <c r="A12796" s="69"/>
    </row>
    <row r="12797" spans="1:1" s="68" customFormat="1" x14ac:dyDescent="0.25">
      <c r="A12797" s="69"/>
    </row>
    <row r="12798" spans="1:1" s="68" customFormat="1" x14ac:dyDescent="0.25">
      <c r="A12798" s="69"/>
    </row>
    <row r="12799" spans="1:1" s="68" customFormat="1" x14ac:dyDescent="0.25">
      <c r="A12799" s="69"/>
    </row>
    <row r="12800" spans="1:1" s="68" customFormat="1" x14ac:dyDescent="0.25">
      <c r="A12800" s="69"/>
    </row>
    <row r="12801" spans="1:1" s="68" customFormat="1" x14ac:dyDescent="0.25">
      <c r="A12801" s="69"/>
    </row>
    <row r="12802" spans="1:1" s="68" customFormat="1" x14ac:dyDescent="0.25">
      <c r="A12802" s="69"/>
    </row>
    <row r="12803" spans="1:1" s="68" customFormat="1" x14ac:dyDescent="0.25">
      <c r="A12803" s="69"/>
    </row>
    <row r="12804" spans="1:1" s="68" customFormat="1" x14ac:dyDescent="0.25">
      <c r="A12804" s="69"/>
    </row>
    <row r="12805" spans="1:1" s="68" customFormat="1" x14ac:dyDescent="0.25">
      <c r="A12805" s="69"/>
    </row>
    <row r="12806" spans="1:1" s="68" customFormat="1" x14ac:dyDescent="0.25">
      <c r="A12806" s="69"/>
    </row>
    <row r="12807" spans="1:1" s="68" customFormat="1" x14ac:dyDescent="0.25">
      <c r="A12807" s="69"/>
    </row>
    <row r="12808" spans="1:1" s="68" customFormat="1" x14ac:dyDescent="0.25">
      <c r="A12808" s="69"/>
    </row>
    <row r="12809" spans="1:1" s="68" customFormat="1" x14ac:dyDescent="0.25">
      <c r="A12809" s="69"/>
    </row>
    <row r="12810" spans="1:1" s="68" customFormat="1" x14ac:dyDescent="0.25">
      <c r="A12810" s="69"/>
    </row>
    <row r="12811" spans="1:1" s="68" customFormat="1" x14ac:dyDescent="0.25">
      <c r="A12811" s="69"/>
    </row>
    <row r="12812" spans="1:1" s="68" customFormat="1" x14ac:dyDescent="0.25">
      <c r="A12812" s="69"/>
    </row>
    <row r="12813" spans="1:1" s="68" customFormat="1" x14ac:dyDescent="0.25">
      <c r="A12813" s="69"/>
    </row>
    <row r="12814" spans="1:1" s="68" customFormat="1" x14ac:dyDescent="0.25">
      <c r="A12814" s="69"/>
    </row>
    <row r="12815" spans="1:1" s="68" customFormat="1" x14ac:dyDescent="0.25">
      <c r="A12815" s="69"/>
    </row>
    <row r="12816" spans="1:1" s="68" customFormat="1" x14ac:dyDescent="0.25">
      <c r="A12816" s="69"/>
    </row>
    <row r="12817" spans="1:1" s="68" customFormat="1" x14ac:dyDescent="0.25">
      <c r="A12817" s="69"/>
    </row>
    <row r="12818" spans="1:1" s="68" customFormat="1" x14ac:dyDescent="0.25">
      <c r="A12818" s="69"/>
    </row>
    <row r="12819" spans="1:1" s="68" customFormat="1" x14ac:dyDescent="0.25">
      <c r="A12819" s="69"/>
    </row>
    <row r="12820" spans="1:1" s="68" customFormat="1" x14ac:dyDescent="0.25">
      <c r="A12820" s="69"/>
    </row>
    <row r="12821" spans="1:1" s="68" customFormat="1" x14ac:dyDescent="0.25">
      <c r="A12821" s="69"/>
    </row>
    <row r="12822" spans="1:1" s="68" customFormat="1" x14ac:dyDescent="0.25">
      <c r="A12822" s="69"/>
    </row>
    <row r="12823" spans="1:1" s="68" customFormat="1" x14ac:dyDescent="0.25">
      <c r="A12823" s="69"/>
    </row>
    <row r="12824" spans="1:1" s="68" customFormat="1" x14ac:dyDescent="0.25">
      <c r="A12824" s="69"/>
    </row>
    <row r="12825" spans="1:1" s="68" customFormat="1" x14ac:dyDescent="0.25">
      <c r="A12825" s="69"/>
    </row>
    <row r="12826" spans="1:1" s="68" customFormat="1" x14ac:dyDescent="0.25">
      <c r="A12826" s="69"/>
    </row>
    <row r="12827" spans="1:1" s="68" customFormat="1" x14ac:dyDescent="0.25">
      <c r="A12827" s="69"/>
    </row>
    <row r="12828" spans="1:1" s="68" customFormat="1" x14ac:dyDescent="0.25">
      <c r="A12828" s="69"/>
    </row>
    <row r="12829" spans="1:1" s="68" customFormat="1" x14ac:dyDescent="0.25">
      <c r="A12829" s="69"/>
    </row>
    <row r="12830" spans="1:1" s="68" customFormat="1" x14ac:dyDescent="0.25">
      <c r="A12830" s="69"/>
    </row>
    <row r="12831" spans="1:1" s="68" customFormat="1" x14ac:dyDescent="0.25">
      <c r="A12831" s="69"/>
    </row>
    <row r="12832" spans="1:1" s="68" customFormat="1" x14ac:dyDescent="0.25">
      <c r="A12832" s="69"/>
    </row>
    <row r="12833" spans="1:1" s="68" customFormat="1" x14ac:dyDescent="0.25">
      <c r="A12833" s="69"/>
    </row>
    <row r="12834" spans="1:1" s="68" customFormat="1" x14ac:dyDescent="0.25">
      <c r="A12834" s="69"/>
    </row>
    <row r="12835" spans="1:1" s="68" customFormat="1" x14ac:dyDescent="0.25">
      <c r="A12835" s="69"/>
    </row>
    <row r="12836" spans="1:1" s="68" customFormat="1" x14ac:dyDescent="0.25">
      <c r="A12836" s="69"/>
    </row>
    <row r="12837" spans="1:1" s="68" customFormat="1" x14ac:dyDescent="0.25">
      <c r="A12837" s="69"/>
    </row>
    <row r="12838" spans="1:1" s="68" customFormat="1" x14ac:dyDescent="0.25">
      <c r="A12838" s="69"/>
    </row>
    <row r="12839" spans="1:1" s="68" customFormat="1" x14ac:dyDescent="0.25">
      <c r="A12839" s="69"/>
    </row>
    <row r="12840" spans="1:1" s="68" customFormat="1" x14ac:dyDescent="0.25">
      <c r="A12840" s="69"/>
    </row>
    <row r="12841" spans="1:1" s="68" customFormat="1" x14ac:dyDescent="0.25">
      <c r="A12841" s="69"/>
    </row>
    <row r="12842" spans="1:1" s="68" customFormat="1" x14ac:dyDescent="0.25">
      <c r="A12842" s="69"/>
    </row>
    <row r="12843" spans="1:1" s="68" customFormat="1" x14ac:dyDescent="0.25">
      <c r="A12843" s="69"/>
    </row>
    <row r="12844" spans="1:1" s="68" customFormat="1" x14ac:dyDescent="0.25">
      <c r="A12844" s="69"/>
    </row>
    <row r="12845" spans="1:1" s="68" customFormat="1" x14ac:dyDescent="0.25">
      <c r="A12845" s="69"/>
    </row>
    <row r="12846" spans="1:1" s="68" customFormat="1" x14ac:dyDescent="0.25">
      <c r="A12846" s="69"/>
    </row>
    <row r="12847" spans="1:1" s="68" customFormat="1" x14ac:dyDescent="0.25">
      <c r="A12847" s="69"/>
    </row>
    <row r="12848" spans="1:1" s="68" customFormat="1" x14ac:dyDescent="0.25">
      <c r="A12848" s="69"/>
    </row>
    <row r="12849" spans="1:1" s="68" customFormat="1" x14ac:dyDescent="0.25">
      <c r="A12849" s="69"/>
    </row>
    <row r="12850" spans="1:1" s="68" customFormat="1" x14ac:dyDescent="0.25">
      <c r="A12850" s="69"/>
    </row>
    <row r="12851" spans="1:1" s="68" customFormat="1" x14ac:dyDescent="0.25">
      <c r="A12851" s="69"/>
    </row>
    <row r="12852" spans="1:1" s="68" customFormat="1" x14ac:dyDescent="0.25">
      <c r="A12852" s="69"/>
    </row>
    <row r="12853" spans="1:1" s="68" customFormat="1" x14ac:dyDescent="0.25">
      <c r="A12853" s="69"/>
    </row>
    <row r="12854" spans="1:1" s="68" customFormat="1" x14ac:dyDescent="0.25">
      <c r="A12854" s="69"/>
    </row>
    <row r="12855" spans="1:1" s="68" customFormat="1" x14ac:dyDescent="0.25">
      <c r="A12855" s="69"/>
    </row>
    <row r="12856" spans="1:1" s="68" customFormat="1" x14ac:dyDescent="0.25">
      <c r="A12856" s="69"/>
    </row>
    <row r="12857" spans="1:1" s="68" customFormat="1" x14ac:dyDescent="0.25">
      <c r="A12857" s="69"/>
    </row>
    <row r="12858" spans="1:1" s="68" customFormat="1" x14ac:dyDescent="0.25">
      <c r="A12858" s="69"/>
    </row>
    <row r="12859" spans="1:1" s="68" customFormat="1" x14ac:dyDescent="0.25">
      <c r="A12859" s="69"/>
    </row>
    <row r="12860" spans="1:1" s="68" customFormat="1" x14ac:dyDescent="0.25">
      <c r="A12860" s="69"/>
    </row>
    <row r="12861" spans="1:1" s="68" customFormat="1" x14ac:dyDescent="0.25">
      <c r="A12861" s="69"/>
    </row>
    <row r="12862" spans="1:1" s="68" customFormat="1" x14ac:dyDescent="0.25">
      <c r="A12862" s="69"/>
    </row>
    <row r="12863" spans="1:1" s="68" customFormat="1" x14ac:dyDescent="0.25">
      <c r="A12863" s="69"/>
    </row>
    <row r="12864" spans="1:1" s="68" customFormat="1" x14ac:dyDescent="0.25">
      <c r="A12864" s="69"/>
    </row>
    <row r="12865" spans="1:1" s="68" customFormat="1" x14ac:dyDescent="0.25">
      <c r="A12865" s="69"/>
    </row>
    <row r="12866" spans="1:1" s="68" customFormat="1" x14ac:dyDescent="0.25">
      <c r="A12866" s="69"/>
    </row>
    <row r="12867" spans="1:1" s="68" customFormat="1" x14ac:dyDescent="0.25">
      <c r="A12867" s="69"/>
    </row>
    <row r="12868" spans="1:1" s="68" customFormat="1" x14ac:dyDescent="0.25">
      <c r="A12868" s="69"/>
    </row>
    <row r="12869" spans="1:1" s="68" customFormat="1" x14ac:dyDescent="0.25">
      <c r="A12869" s="69"/>
    </row>
    <row r="12870" spans="1:1" s="68" customFormat="1" x14ac:dyDescent="0.25">
      <c r="A12870" s="69"/>
    </row>
    <row r="12871" spans="1:1" s="68" customFormat="1" x14ac:dyDescent="0.25">
      <c r="A12871" s="69"/>
    </row>
    <row r="12872" spans="1:1" s="68" customFormat="1" x14ac:dyDescent="0.25">
      <c r="A12872" s="69"/>
    </row>
    <row r="12873" spans="1:1" s="68" customFormat="1" x14ac:dyDescent="0.25">
      <c r="A12873" s="69"/>
    </row>
    <row r="12874" spans="1:1" s="68" customFormat="1" x14ac:dyDescent="0.25">
      <c r="A12874" s="69"/>
    </row>
    <row r="12875" spans="1:1" s="68" customFormat="1" x14ac:dyDescent="0.25">
      <c r="A12875" s="69"/>
    </row>
    <row r="12876" spans="1:1" s="68" customFormat="1" x14ac:dyDescent="0.25">
      <c r="A12876" s="69"/>
    </row>
    <row r="12877" spans="1:1" s="68" customFormat="1" x14ac:dyDescent="0.25">
      <c r="A12877" s="69"/>
    </row>
    <row r="12878" spans="1:1" s="68" customFormat="1" x14ac:dyDescent="0.25">
      <c r="A12878" s="69"/>
    </row>
    <row r="12879" spans="1:1" s="68" customFormat="1" x14ac:dyDescent="0.25">
      <c r="A12879" s="69"/>
    </row>
    <row r="12880" spans="1:1" s="68" customFormat="1" x14ac:dyDescent="0.25">
      <c r="A12880" s="69"/>
    </row>
    <row r="12881" spans="1:1" s="68" customFormat="1" x14ac:dyDescent="0.25">
      <c r="A12881" s="69"/>
    </row>
    <row r="12882" spans="1:1" s="68" customFormat="1" x14ac:dyDescent="0.25">
      <c r="A12882" s="69"/>
    </row>
    <row r="12883" spans="1:1" s="68" customFormat="1" x14ac:dyDescent="0.25">
      <c r="A12883" s="69"/>
    </row>
    <row r="12884" spans="1:1" s="68" customFormat="1" x14ac:dyDescent="0.25">
      <c r="A12884" s="69"/>
    </row>
    <row r="12885" spans="1:1" s="68" customFormat="1" x14ac:dyDescent="0.25">
      <c r="A12885" s="69"/>
    </row>
    <row r="12886" spans="1:1" s="68" customFormat="1" x14ac:dyDescent="0.25">
      <c r="A12886" s="69"/>
    </row>
    <row r="12887" spans="1:1" s="68" customFormat="1" x14ac:dyDescent="0.25">
      <c r="A12887" s="69"/>
    </row>
    <row r="12888" spans="1:1" s="68" customFormat="1" x14ac:dyDescent="0.25">
      <c r="A12888" s="69"/>
    </row>
    <row r="12889" spans="1:1" s="68" customFormat="1" x14ac:dyDescent="0.25">
      <c r="A12889" s="69"/>
    </row>
    <row r="12890" spans="1:1" s="68" customFormat="1" x14ac:dyDescent="0.25">
      <c r="A12890" s="69"/>
    </row>
    <row r="12891" spans="1:1" s="68" customFormat="1" x14ac:dyDescent="0.25">
      <c r="A12891" s="69"/>
    </row>
    <row r="12892" spans="1:1" s="68" customFormat="1" x14ac:dyDescent="0.25">
      <c r="A12892" s="69"/>
    </row>
    <row r="12893" spans="1:1" s="68" customFormat="1" x14ac:dyDescent="0.25">
      <c r="A12893" s="69"/>
    </row>
    <row r="12894" spans="1:1" s="68" customFormat="1" x14ac:dyDescent="0.25">
      <c r="A12894" s="69"/>
    </row>
    <row r="12895" spans="1:1" s="68" customFormat="1" x14ac:dyDescent="0.25">
      <c r="A12895" s="69"/>
    </row>
    <row r="12896" spans="1:1" s="68" customFormat="1" x14ac:dyDescent="0.25">
      <c r="A12896" s="69"/>
    </row>
    <row r="12897" spans="1:1" s="68" customFormat="1" x14ac:dyDescent="0.25">
      <c r="A12897" s="69"/>
    </row>
    <row r="12898" spans="1:1" s="68" customFormat="1" x14ac:dyDescent="0.25">
      <c r="A12898" s="69"/>
    </row>
    <row r="12899" spans="1:1" s="68" customFormat="1" x14ac:dyDescent="0.25">
      <c r="A12899" s="69"/>
    </row>
    <row r="12900" spans="1:1" s="68" customFormat="1" x14ac:dyDescent="0.25">
      <c r="A12900" s="69"/>
    </row>
    <row r="12901" spans="1:1" s="68" customFormat="1" x14ac:dyDescent="0.25">
      <c r="A12901" s="69"/>
    </row>
    <row r="12902" spans="1:1" s="68" customFormat="1" x14ac:dyDescent="0.25">
      <c r="A12902" s="69"/>
    </row>
    <row r="12903" spans="1:1" s="68" customFormat="1" x14ac:dyDescent="0.25">
      <c r="A12903" s="69"/>
    </row>
    <row r="12904" spans="1:1" s="68" customFormat="1" x14ac:dyDescent="0.25">
      <c r="A12904" s="69"/>
    </row>
    <row r="12905" spans="1:1" s="68" customFormat="1" x14ac:dyDescent="0.25">
      <c r="A12905" s="69"/>
    </row>
    <row r="12906" spans="1:1" s="68" customFormat="1" x14ac:dyDescent="0.25">
      <c r="A12906" s="69"/>
    </row>
    <row r="12907" spans="1:1" s="68" customFormat="1" x14ac:dyDescent="0.25">
      <c r="A12907" s="69"/>
    </row>
    <row r="12908" spans="1:1" s="68" customFormat="1" x14ac:dyDescent="0.25">
      <c r="A12908" s="69"/>
    </row>
    <row r="12909" spans="1:1" s="68" customFormat="1" x14ac:dyDescent="0.25">
      <c r="A12909" s="69"/>
    </row>
    <row r="12910" spans="1:1" s="68" customFormat="1" x14ac:dyDescent="0.25">
      <c r="A12910" s="69"/>
    </row>
    <row r="12911" spans="1:1" s="68" customFormat="1" x14ac:dyDescent="0.25">
      <c r="A12911" s="69"/>
    </row>
    <row r="12912" spans="1:1" s="68" customFormat="1" x14ac:dyDescent="0.25">
      <c r="A12912" s="69"/>
    </row>
    <row r="12913" spans="1:1" s="68" customFormat="1" x14ac:dyDescent="0.25">
      <c r="A12913" s="69"/>
    </row>
    <row r="12914" spans="1:1" s="68" customFormat="1" x14ac:dyDescent="0.25">
      <c r="A12914" s="69"/>
    </row>
    <row r="12915" spans="1:1" s="68" customFormat="1" x14ac:dyDescent="0.25">
      <c r="A12915" s="69"/>
    </row>
    <row r="12916" spans="1:1" s="68" customFormat="1" x14ac:dyDescent="0.25">
      <c r="A12916" s="69"/>
    </row>
    <row r="12917" spans="1:1" s="68" customFormat="1" x14ac:dyDescent="0.25">
      <c r="A12917" s="69"/>
    </row>
    <row r="12918" spans="1:1" s="68" customFormat="1" x14ac:dyDescent="0.25">
      <c r="A12918" s="69"/>
    </row>
    <row r="12919" spans="1:1" s="68" customFormat="1" x14ac:dyDescent="0.25">
      <c r="A12919" s="69"/>
    </row>
    <row r="12920" spans="1:1" s="68" customFormat="1" x14ac:dyDescent="0.25">
      <c r="A12920" s="69"/>
    </row>
    <row r="12921" spans="1:1" s="68" customFormat="1" x14ac:dyDescent="0.25">
      <c r="A12921" s="69"/>
    </row>
    <row r="12922" spans="1:1" s="68" customFormat="1" x14ac:dyDescent="0.25">
      <c r="A12922" s="69"/>
    </row>
    <row r="12923" spans="1:1" s="68" customFormat="1" x14ac:dyDescent="0.25">
      <c r="A12923" s="69"/>
    </row>
    <row r="12924" spans="1:1" s="68" customFormat="1" x14ac:dyDescent="0.25">
      <c r="A12924" s="69"/>
    </row>
    <row r="12925" spans="1:1" s="68" customFormat="1" x14ac:dyDescent="0.25">
      <c r="A12925" s="69"/>
    </row>
    <row r="12926" spans="1:1" s="68" customFormat="1" x14ac:dyDescent="0.25">
      <c r="A12926" s="69"/>
    </row>
    <row r="12927" spans="1:1" s="68" customFormat="1" x14ac:dyDescent="0.25">
      <c r="A12927" s="69"/>
    </row>
    <row r="12928" spans="1:1" s="68" customFormat="1" x14ac:dyDescent="0.25">
      <c r="A12928" s="69"/>
    </row>
    <row r="12929" spans="1:1" s="68" customFormat="1" x14ac:dyDescent="0.25">
      <c r="A12929" s="69"/>
    </row>
    <row r="12930" spans="1:1" s="68" customFormat="1" x14ac:dyDescent="0.25">
      <c r="A12930" s="69"/>
    </row>
    <row r="12931" spans="1:1" s="68" customFormat="1" x14ac:dyDescent="0.25">
      <c r="A12931" s="69"/>
    </row>
    <row r="12932" spans="1:1" s="68" customFormat="1" x14ac:dyDescent="0.25">
      <c r="A12932" s="69"/>
    </row>
    <row r="12933" spans="1:1" s="68" customFormat="1" x14ac:dyDescent="0.25">
      <c r="A12933" s="69"/>
    </row>
    <row r="12934" spans="1:1" s="68" customFormat="1" x14ac:dyDescent="0.25">
      <c r="A12934" s="69"/>
    </row>
    <row r="12935" spans="1:1" s="68" customFormat="1" x14ac:dyDescent="0.25">
      <c r="A12935" s="69"/>
    </row>
    <row r="12936" spans="1:1" s="68" customFormat="1" x14ac:dyDescent="0.25">
      <c r="A12936" s="69"/>
    </row>
    <row r="12937" spans="1:1" s="68" customFormat="1" x14ac:dyDescent="0.25">
      <c r="A12937" s="69"/>
    </row>
    <row r="12938" spans="1:1" s="68" customFormat="1" x14ac:dyDescent="0.25">
      <c r="A12938" s="69"/>
    </row>
    <row r="12939" spans="1:1" s="68" customFormat="1" x14ac:dyDescent="0.25">
      <c r="A12939" s="69"/>
    </row>
    <row r="12940" spans="1:1" s="68" customFormat="1" x14ac:dyDescent="0.25">
      <c r="A12940" s="69"/>
    </row>
    <row r="12941" spans="1:1" s="68" customFormat="1" x14ac:dyDescent="0.25">
      <c r="A12941" s="69"/>
    </row>
    <row r="12942" spans="1:1" s="68" customFormat="1" x14ac:dyDescent="0.25">
      <c r="A12942" s="69"/>
    </row>
    <row r="12943" spans="1:1" s="68" customFormat="1" x14ac:dyDescent="0.25">
      <c r="A12943" s="69"/>
    </row>
    <row r="12944" spans="1:1" s="68" customFormat="1" x14ac:dyDescent="0.25">
      <c r="A12944" s="69"/>
    </row>
    <row r="12945" spans="1:1" s="68" customFormat="1" x14ac:dyDescent="0.25">
      <c r="A12945" s="69"/>
    </row>
    <row r="12946" spans="1:1" s="68" customFormat="1" x14ac:dyDescent="0.25">
      <c r="A12946" s="69"/>
    </row>
    <row r="12947" spans="1:1" s="68" customFormat="1" x14ac:dyDescent="0.25">
      <c r="A12947" s="69"/>
    </row>
    <row r="12948" spans="1:1" s="68" customFormat="1" x14ac:dyDescent="0.25">
      <c r="A12948" s="69"/>
    </row>
    <row r="12949" spans="1:1" s="68" customFormat="1" x14ac:dyDescent="0.25">
      <c r="A12949" s="69"/>
    </row>
    <row r="12950" spans="1:1" s="68" customFormat="1" x14ac:dyDescent="0.25">
      <c r="A12950" s="69"/>
    </row>
    <row r="12951" spans="1:1" s="68" customFormat="1" x14ac:dyDescent="0.25">
      <c r="A12951" s="69"/>
    </row>
    <row r="12952" spans="1:1" s="68" customFormat="1" x14ac:dyDescent="0.25">
      <c r="A12952" s="69"/>
    </row>
    <row r="12953" spans="1:1" s="68" customFormat="1" x14ac:dyDescent="0.25">
      <c r="A12953" s="69"/>
    </row>
    <row r="12954" spans="1:1" s="68" customFormat="1" x14ac:dyDescent="0.25">
      <c r="A12954" s="69"/>
    </row>
    <row r="12955" spans="1:1" s="68" customFormat="1" x14ac:dyDescent="0.25">
      <c r="A12955" s="69"/>
    </row>
    <row r="12956" spans="1:1" s="68" customFormat="1" x14ac:dyDescent="0.25">
      <c r="A12956" s="69"/>
    </row>
    <row r="12957" spans="1:1" s="68" customFormat="1" x14ac:dyDescent="0.25">
      <c r="A12957" s="69"/>
    </row>
    <row r="12958" spans="1:1" s="68" customFormat="1" x14ac:dyDescent="0.25">
      <c r="A12958" s="69"/>
    </row>
    <row r="12959" spans="1:1" s="68" customFormat="1" x14ac:dyDescent="0.25">
      <c r="A12959" s="69"/>
    </row>
    <row r="12960" spans="1:1" s="68" customFormat="1" x14ac:dyDescent="0.25">
      <c r="A12960" s="69"/>
    </row>
    <row r="12961" spans="1:1" s="68" customFormat="1" x14ac:dyDescent="0.25">
      <c r="A12961" s="69"/>
    </row>
    <row r="12962" spans="1:1" s="68" customFormat="1" x14ac:dyDescent="0.25">
      <c r="A12962" s="69"/>
    </row>
    <row r="12963" spans="1:1" s="68" customFormat="1" x14ac:dyDescent="0.25">
      <c r="A12963" s="69"/>
    </row>
    <row r="12964" spans="1:1" s="68" customFormat="1" x14ac:dyDescent="0.25">
      <c r="A12964" s="69"/>
    </row>
    <row r="12965" spans="1:1" s="68" customFormat="1" x14ac:dyDescent="0.25">
      <c r="A12965" s="69"/>
    </row>
    <row r="12966" spans="1:1" s="68" customFormat="1" x14ac:dyDescent="0.25">
      <c r="A12966" s="69"/>
    </row>
    <row r="12967" spans="1:1" s="68" customFormat="1" x14ac:dyDescent="0.25">
      <c r="A12967" s="69"/>
    </row>
    <row r="12968" spans="1:1" s="68" customFormat="1" x14ac:dyDescent="0.25">
      <c r="A12968" s="69"/>
    </row>
    <row r="12969" spans="1:1" s="68" customFormat="1" x14ac:dyDescent="0.25">
      <c r="A12969" s="69"/>
    </row>
    <row r="12970" spans="1:1" s="68" customFormat="1" x14ac:dyDescent="0.25">
      <c r="A12970" s="69"/>
    </row>
    <row r="12971" spans="1:1" s="68" customFormat="1" x14ac:dyDescent="0.25">
      <c r="A12971" s="69"/>
    </row>
    <row r="12972" spans="1:1" s="68" customFormat="1" x14ac:dyDescent="0.25">
      <c r="A12972" s="69"/>
    </row>
    <row r="12973" spans="1:1" s="68" customFormat="1" x14ac:dyDescent="0.25">
      <c r="A12973" s="69"/>
    </row>
    <row r="12974" spans="1:1" s="68" customFormat="1" x14ac:dyDescent="0.25">
      <c r="A12974" s="69"/>
    </row>
    <row r="12975" spans="1:1" s="68" customFormat="1" x14ac:dyDescent="0.25">
      <c r="A12975" s="69"/>
    </row>
    <row r="12976" spans="1:1" s="68" customFormat="1" x14ac:dyDescent="0.25">
      <c r="A12976" s="69"/>
    </row>
    <row r="12977" spans="1:1" s="68" customFormat="1" x14ac:dyDescent="0.25">
      <c r="A12977" s="69"/>
    </row>
    <row r="12978" spans="1:1" s="68" customFormat="1" x14ac:dyDescent="0.25">
      <c r="A12978" s="69"/>
    </row>
    <row r="12979" spans="1:1" s="68" customFormat="1" x14ac:dyDescent="0.25">
      <c r="A12979" s="69"/>
    </row>
    <row r="12980" spans="1:1" s="68" customFormat="1" x14ac:dyDescent="0.25">
      <c r="A12980" s="69"/>
    </row>
    <row r="12981" spans="1:1" s="68" customFormat="1" x14ac:dyDescent="0.25">
      <c r="A12981" s="69"/>
    </row>
    <row r="12982" spans="1:1" s="68" customFormat="1" x14ac:dyDescent="0.25">
      <c r="A12982" s="69"/>
    </row>
    <row r="12983" spans="1:1" s="68" customFormat="1" x14ac:dyDescent="0.25">
      <c r="A12983" s="69"/>
    </row>
    <row r="12984" spans="1:1" s="68" customFormat="1" x14ac:dyDescent="0.25">
      <c r="A12984" s="69"/>
    </row>
    <row r="12985" spans="1:1" s="68" customFormat="1" x14ac:dyDescent="0.25">
      <c r="A12985" s="69"/>
    </row>
    <row r="12986" spans="1:1" s="68" customFormat="1" x14ac:dyDescent="0.25">
      <c r="A12986" s="69"/>
    </row>
    <row r="12987" spans="1:1" s="68" customFormat="1" x14ac:dyDescent="0.25">
      <c r="A12987" s="69"/>
    </row>
    <row r="12988" spans="1:1" s="68" customFormat="1" x14ac:dyDescent="0.25">
      <c r="A12988" s="69"/>
    </row>
    <row r="12989" spans="1:1" s="68" customFormat="1" x14ac:dyDescent="0.25">
      <c r="A12989" s="69"/>
    </row>
    <row r="12990" spans="1:1" s="68" customFormat="1" x14ac:dyDescent="0.25">
      <c r="A12990" s="69"/>
    </row>
    <row r="12991" spans="1:1" s="68" customFormat="1" x14ac:dyDescent="0.25">
      <c r="A12991" s="69"/>
    </row>
    <row r="12992" spans="1:1" s="68" customFormat="1" x14ac:dyDescent="0.25">
      <c r="A12992" s="69"/>
    </row>
    <row r="12993" spans="1:1" s="68" customFormat="1" x14ac:dyDescent="0.25">
      <c r="A12993" s="69"/>
    </row>
    <row r="12994" spans="1:1" s="68" customFormat="1" x14ac:dyDescent="0.25">
      <c r="A12994" s="69"/>
    </row>
    <row r="12995" spans="1:1" s="68" customFormat="1" x14ac:dyDescent="0.25">
      <c r="A12995" s="69"/>
    </row>
    <row r="12996" spans="1:1" s="68" customFormat="1" x14ac:dyDescent="0.25">
      <c r="A12996" s="69"/>
    </row>
    <row r="12997" spans="1:1" s="68" customFormat="1" x14ac:dyDescent="0.25">
      <c r="A12997" s="69"/>
    </row>
    <row r="12998" spans="1:1" s="68" customFormat="1" x14ac:dyDescent="0.25">
      <c r="A12998" s="69"/>
    </row>
    <row r="12999" spans="1:1" s="68" customFormat="1" x14ac:dyDescent="0.25">
      <c r="A12999" s="69"/>
    </row>
    <row r="13000" spans="1:1" s="68" customFormat="1" x14ac:dyDescent="0.25">
      <c r="A13000" s="69"/>
    </row>
    <row r="13001" spans="1:1" s="68" customFormat="1" x14ac:dyDescent="0.25">
      <c r="A13001" s="69"/>
    </row>
    <row r="13002" spans="1:1" s="68" customFormat="1" x14ac:dyDescent="0.25">
      <c r="A13002" s="69"/>
    </row>
    <row r="13003" spans="1:1" s="68" customFormat="1" x14ac:dyDescent="0.25">
      <c r="A13003" s="69"/>
    </row>
    <row r="13004" spans="1:1" s="68" customFormat="1" x14ac:dyDescent="0.25">
      <c r="A13004" s="69"/>
    </row>
    <row r="13005" spans="1:1" s="68" customFormat="1" x14ac:dyDescent="0.25">
      <c r="A13005" s="69"/>
    </row>
    <row r="13006" spans="1:1" s="68" customFormat="1" x14ac:dyDescent="0.25">
      <c r="A13006" s="69"/>
    </row>
    <row r="13007" spans="1:1" s="68" customFormat="1" x14ac:dyDescent="0.25">
      <c r="A13007" s="69"/>
    </row>
    <row r="13008" spans="1:1" s="68" customFormat="1" x14ac:dyDescent="0.25">
      <c r="A13008" s="69"/>
    </row>
    <row r="13009" spans="1:1" s="68" customFormat="1" x14ac:dyDescent="0.25">
      <c r="A13009" s="69"/>
    </row>
    <row r="13010" spans="1:1" s="68" customFormat="1" x14ac:dyDescent="0.25">
      <c r="A13010" s="69"/>
    </row>
    <row r="13011" spans="1:1" s="68" customFormat="1" x14ac:dyDescent="0.25">
      <c r="A13011" s="69"/>
    </row>
    <row r="13012" spans="1:1" s="68" customFormat="1" x14ac:dyDescent="0.25">
      <c r="A13012" s="69"/>
    </row>
    <row r="13013" spans="1:1" s="68" customFormat="1" x14ac:dyDescent="0.25">
      <c r="A13013" s="69"/>
    </row>
    <row r="13014" spans="1:1" s="68" customFormat="1" x14ac:dyDescent="0.25">
      <c r="A13014" s="69"/>
    </row>
    <row r="13015" spans="1:1" s="68" customFormat="1" x14ac:dyDescent="0.25">
      <c r="A13015" s="69"/>
    </row>
    <row r="13016" spans="1:1" s="68" customFormat="1" x14ac:dyDescent="0.25">
      <c r="A13016" s="69"/>
    </row>
    <row r="13017" spans="1:1" s="68" customFormat="1" x14ac:dyDescent="0.25">
      <c r="A13017" s="69"/>
    </row>
    <row r="13018" spans="1:1" s="68" customFormat="1" x14ac:dyDescent="0.25">
      <c r="A13018" s="69"/>
    </row>
    <row r="13019" spans="1:1" s="68" customFormat="1" x14ac:dyDescent="0.25">
      <c r="A13019" s="69"/>
    </row>
    <row r="13020" spans="1:1" s="68" customFormat="1" x14ac:dyDescent="0.25">
      <c r="A13020" s="69"/>
    </row>
    <row r="13021" spans="1:1" s="68" customFormat="1" x14ac:dyDescent="0.25">
      <c r="A13021" s="69"/>
    </row>
    <row r="13022" spans="1:1" s="68" customFormat="1" x14ac:dyDescent="0.25">
      <c r="A13022" s="69"/>
    </row>
    <row r="13023" spans="1:1" s="68" customFormat="1" x14ac:dyDescent="0.25">
      <c r="A13023" s="69"/>
    </row>
    <row r="13024" spans="1:1" s="68" customFormat="1" x14ac:dyDescent="0.25">
      <c r="A13024" s="69"/>
    </row>
    <row r="13025" spans="1:1" s="68" customFormat="1" x14ac:dyDescent="0.25">
      <c r="A13025" s="69"/>
    </row>
    <row r="13026" spans="1:1" s="68" customFormat="1" x14ac:dyDescent="0.25">
      <c r="A13026" s="69"/>
    </row>
    <row r="13027" spans="1:1" s="68" customFormat="1" x14ac:dyDescent="0.25">
      <c r="A13027" s="69"/>
    </row>
    <row r="13028" spans="1:1" s="68" customFormat="1" x14ac:dyDescent="0.25">
      <c r="A13028" s="69"/>
    </row>
    <row r="13029" spans="1:1" s="68" customFormat="1" x14ac:dyDescent="0.25">
      <c r="A13029" s="69"/>
    </row>
    <row r="13030" spans="1:1" s="68" customFormat="1" x14ac:dyDescent="0.25">
      <c r="A13030" s="69"/>
    </row>
    <row r="13031" spans="1:1" s="68" customFormat="1" x14ac:dyDescent="0.25">
      <c r="A13031" s="69"/>
    </row>
    <row r="13032" spans="1:1" s="68" customFormat="1" x14ac:dyDescent="0.25">
      <c r="A13032" s="69"/>
    </row>
    <row r="13033" spans="1:1" s="68" customFormat="1" x14ac:dyDescent="0.25">
      <c r="A13033" s="69"/>
    </row>
    <row r="13034" spans="1:1" s="68" customFormat="1" x14ac:dyDescent="0.25">
      <c r="A13034" s="69"/>
    </row>
    <row r="13035" spans="1:1" s="68" customFormat="1" x14ac:dyDescent="0.25">
      <c r="A13035" s="69"/>
    </row>
    <row r="13036" spans="1:1" s="68" customFormat="1" x14ac:dyDescent="0.25">
      <c r="A13036" s="69"/>
    </row>
    <row r="13037" spans="1:1" s="68" customFormat="1" x14ac:dyDescent="0.25">
      <c r="A13037" s="69"/>
    </row>
    <row r="13038" spans="1:1" s="68" customFormat="1" x14ac:dyDescent="0.25">
      <c r="A13038" s="69"/>
    </row>
    <row r="13039" spans="1:1" s="68" customFormat="1" x14ac:dyDescent="0.25">
      <c r="A13039" s="69"/>
    </row>
    <row r="13040" spans="1:1" s="68" customFormat="1" x14ac:dyDescent="0.25">
      <c r="A13040" s="69"/>
    </row>
    <row r="13041" spans="1:1" s="68" customFormat="1" x14ac:dyDescent="0.25">
      <c r="A13041" s="69"/>
    </row>
    <row r="13042" spans="1:1" s="68" customFormat="1" x14ac:dyDescent="0.25">
      <c r="A13042" s="69"/>
    </row>
    <row r="13043" spans="1:1" s="68" customFormat="1" x14ac:dyDescent="0.25">
      <c r="A13043" s="69"/>
    </row>
    <row r="13044" spans="1:1" s="68" customFormat="1" x14ac:dyDescent="0.25">
      <c r="A13044" s="69"/>
    </row>
    <row r="13045" spans="1:1" s="68" customFormat="1" x14ac:dyDescent="0.25">
      <c r="A13045" s="69"/>
    </row>
    <row r="13046" spans="1:1" s="68" customFormat="1" x14ac:dyDescent="0.25">
      <c r="A13046" s="69"/>
    </row>
    <row r="13047" spans="1:1" s="68" customFormat="1" x14ac:dyDescent="0.25">
      <c r="A13047" s="69"/>
    </row>
    <row r="13048" spans="1:1" s="68" customFormat="1" x14ac:dyDescent="0.25">
      <c r="A13048" s="69"/>
    </row>
    <row r="13049" spans="1:1" s="68" customFormat="1" x14ac:dyDescent="0.25">
      <c r="A13049" s="69"/>
    </row>
    <row r="13050" spans="1:1" s="68" customFormat="1" x14ac:dyDescent="0.25">
      <c r="A13050" s="69"/>
    </row>
    <row r="13051" spans="1:1" s="68" customFormat="1" x14ac:dyDescent="0.25">
      <c r="A13051" s="69"/>
    </row>
    <row r="13052" spans="1:1" s="68" customFormat="1" x14ac:dyDescent="0.25">
      <c r="A13052" s="69"/>
    </row>
    <row r="13053" spans="1:1" s="68" customFormat="1" x14ac:dyDescent="0.25">
      <c r="A13053" s="69"/>
    </row>
    <row r="13054" spans="1:1" s="68" customFormat="1" x14ac:dyDescent="0.25">
      <c r="A13054" s="69"/>
    </row>
    <row r="13055" spans="1:1" s="68" customFormat="1" x14ac:dyDescent="0.25">
      <c r="A13055" s="69"/>
    </row>
    <row r="13056" spans="1:1" s="68" customFormat="1" x14ac:dyDescent="0.25">
      <c r="A13056" s="69"/>
    </row>
    <row r="13057" spans="1:1" s="68" customFormat="1" x14ac:dyDescent="0.25">
      <c r="A13057" s="69"/>
    </row>
    <row r="13058" spans="1:1" s="68" customFormat="1" x14ac:dyDescent="0.25">
      <c r="A13058" s="69"/>
    </row>
    <row r="13059" spans="1:1" s="68" customFormat="1" x14ac:dyDescent="0.25">
      <c r="A13059" s="69"/>
    </row>
    <row r="13060" spans="1:1" s="68" customFormat="1" x14ac:dyDescent="0.25">
      <c r="A13060" s="69"/>
    </row>
    <row r="13061" spans="1:1" s="68" customFormat="1" x14ac:dyDescent="0.25">
      <c r="A13061" s="69"/>
    </row>
    <row r="13062" spans="1:1" s="68" customFormat="1" x14ac:dyDescent="0.25">
      <c r="A13062" s="69"/>
    </row>
    <row r="13063" spans="1:1" s="68" customFormat="1" x14ac:dyDescent="0.25">
      <c r="A13063" s="69"/>
    </row>
    <row r="13064" spans="1:1" s="68" customFormat="1" x14ac:dyDescent="0.25">
      <c r="A13064" s="69"/>
    </row>
    <row r="13065" spans="1:1" s="68" customFormat="1" x14ac:dyDescent="0.25">
      <c r="A13065" s="69"/>
    </row>
    <row r="13066" spans="1:1" s="68" customFormat="1" x14ac:dyDescent="0.25">
      <c r="A13066" s="69"/>
    </row>
    <row r="13067" spans="1:1" s="68" customFormat="1" x14ac:dyDescent="0.25">
      <c r="A13067" s="69"/>
    </row>
    <row r="13068" spans="1:1" s="68" customFormat="1" x14ac:dyDescent="0.25">
      <c r="A13068" s="69"/>
    </row>
    <row r="13069" spans="1:1" s="68" customFormat="1" x14ac:dyDescent="0.25">
      <c r="A13069" s="69"/>
    </row>
    <row r="13070" spans="1:1" s="68" customFormat="1" x14ac:dyDescent="0.25">
      <c r="A13070" s="69"/>
    </row>
    <row r="13071" spans="1:1" s="68" customFormat="1" x14ac:dyDescent="0.25">
      <c r="A13071" s="69"/>
    </row>
    <row r="13072" spans="1:1" s="68" customFormat="1" x14ac:dyDescent="0.25">
      <c r="A13072" s="69"/>
    </row>
    <row r="13073" spans="1:1" s="68" customFormat="1" x14ac:dyDescent="0.25">
      <c r="A13073" s="69"/>
    </row>
    <row r="13074" spans="1:1" s="68" customFormat="1" x14ac:dyDescent="0.25">
      <c r="A13074" s="69"/>
    </row>
    <row r="13075" spans="1:1" s="68" customFormat="1" x14ac:dyDescent="0.25">
      <c r="A13075" s="69"/>
    </row>
    <row r="13076" spans="1:1" s="68" customFormat="1" x14ac:dyDescent="0.25">
      <c r="A13076" s="69"/>
    </row>
    <row r="13077" spans="1:1" s="68" customFormat="1" x14ac:dyDescent="0.25">
      <c r="A13077" s="69"/>
    </row>
    <row r="13078" spans="1:1" s="68" customFormat="1" x14ac:dyDescent="0.25">
      <c r="A13078" s="69"/>
    </row>
    <row r="13079" spans="1:1" s="68" customFormat="1" x14ac:dyDescent="0.25">
      <c r="A13079" s="69"/>
    </row>
    <row r="13080" spans="1:1" s="68" customFormat="1" x14ac:dyDescent="0.25">
      <c r="A13080" s="69"/>
    </row>
    <row r="13081" spans="1:1" s="68" customFormat="1" x14ac:dyDescent="0.25">
      <c r="A13081" s="69"/>
    </row>
    <row r="13082" spans="1:1" s="68" customFormat="1" x14ac:dyDescent="0.25">
      <c r="A13082" s="69"/>
    </row>
    <row r="13083" spans="1:1" s="68" customFormat="1" x14ac:dyDescent="0.25">
      <c r="A13083" s="69"/>
    </row>
    <row r="13084" spans="1:1" s="68" customFormat="1" x14ac:dyDescent="0.25">
      <c r="A13084" s="69"/>
    </row>
    <row r="13085" spans="1:1" s="68" customFormat="1" x14ac:dyDescent="0.25">
      <c r="A13085" s="69"/>
    </row>
    <row r="13086" spans="1:1" s="68" customFormat="1" x14ac:dyDescent="0.25">
      <c r="A13086" s="69"/>
    </row>
    <row r="13087" spans="1:1" s="68" customFormat="1" x14ac:dyDescent="0.25">
      <c r="A13087" s="69"/>
    </row>
    <row r="13088" spans="1:1" s="68" customFormat="1" x14ac:dyDescent="0.25">
      <c r="A13088" s="69"/>
    </row>
    <row r="13089" spans="1:1" s="68" customFormat="1" x14ac:dyDescent="0.25">
      <c r="A13089" s="69"/>
    </row>
    <row r="13090" spans="1:1" s="68" customFormat="1" x14ac:dyDescent="0.25">
      <c r="A13090" s="69"/>
    </row>
    <row r="13091" spans="1:1" s="68" customFormat="1" x14ac:dyDescent="0.25">
      <c r="A13091" s="69"/>
    </row>
    <row r="13092" spans="1:1" s="68" customFormat="1" x14ac:dyDescent="0.25">
      <c r="A13092" s="69"/>
    </row>
    <row r="13093" spans="1:1" s="68" customFormat="1" x14ac:dyDescent="0.25">
      <c r="A13093" s="69"/>
    </row>
    <row r="13094" spans="1:1" s="68" customFormat="1" x14ac:dyDescent="0.25">
      <c r="A13094" s="69"/>
    </row>
    <row r="13095" spans="1:1" s="68" customFormat="1" x14ac:dyDescent="0.25">
      <c r="A13095" s="69"/>
    </row>
    <row r="13096" spans="1:1" s="68" customFormat="1" x14ac:dyDescent="0.25">
      <c r="A13096" s="69"/>
    </row>
    <row r="13097" spans="1:1" s="68" customFormat="1" x14ac:dyDescent="0.25">
      <c r="A13097" s="69"/>
    </row>
    <row r="13098" spans="1:1" s="68" customFormat="1" x14ac:dyDescent="0.25">
      <c r="A13098" s="69"/>
    </row>
    <row r="13099" spans="1:1" s="68" customFormat="1" x14ac:dyDescent="0.25">
      <c r="A13099" s="69"/>
    </row>
  </sheetData>
  <sortState xmlns:xlrd2="http://schemas.microsoft.com/office/spreadsheetml/2017/richdata2" ref="A5:B24">
    <sortCondition descending="1" ref="B5:B24"/>
  </sortState>
  <hyperlinks>
    <hyperlink ref="B1" r:id="rId1" display="Ofcom news consumption 2025 survey data" xr:uid="{CAEFE977-5359-4F8C-9E10-0DAF5B4E093B}"/>
    <hyperlink ref="G1" r:id="rId2" display="UK population (ONS '21 mid-year)" xr:uid="{18364E9B-C7CF-4A70-B41B-DC0E77F5C4EA}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3"/>
  <sheetViews>
    <sheetView workbookViewId="0">
      <selection activeCell="F21" sqref="F21"/>
    </sheetView>
  </sheetViews>
  <sheetFormatPr defaultRowHeight="15" x14ac:dyDescent="0.25"/>
  <cols>
    <col min="1" max="1" width="24" customWidth="1"/>
    <col min="2" max="2" width="13.85546875" customWidth="1"/>
    <col min="3" max="3" width="13.5703125" bestFit="1" customWidth="1"/>
    <col min="4" max="4" width="41" bestFit="1" customWidth="1"/>
    <col min="7" max="7" width="17.42578125" bestFit="1" customWidth="1"/>
    <col min="8" max="8" width="9.7109375" bestFit="1" customWidth="1"/>
    <col min="11" max="11" width="10.5703125" bestFit="1" customWidth="1"/>
  </cols>
  <sheetData>
    <row r="1" spans="1:16" x14ac:dyDescent="0.25">
      <c r="A1" s="1" t="s">
        <v>13</v>
      </c>
      <c r="G1" s="9" t="s">
        <v>25</v>
      </c>
      <c r="H1" s="32" t="s">
        <v>178</v>
      </c>
      <c r="I1" s="32"/>
      <c r="J1" s="32"/>
    </row>
    <row r="2" spans="1:16" x14ac:dyDescent="0.25">
      <c r="G2" s="4">
        <v>0.79423999999999995</v>
      </c>
    </row>
    <row r="3" spans="1:16" x14ac:dyDescent="0.25">
      <c r="A3" s="1" t="s">
        <v>14</v>
      </c>
      <c r="B3" s="1" t="s">
        <v>15</v>
      </c>
      <c r="C3" s="1" t="s">
        <v>16</v>
      </c>
      <c r="D3" s="1" t="s">
        <v>172</v>
      </c>
      <c r="G3" s="180" t="s">
        <v>34</v>
      </c>
      <c r="H3" s="180"/>
      <c r="K3" t="s">
        <v>27</v>
      </c>
      <c r="L3" t="s">
        <v>35</v>
      </c>
      <c r="M3" t="s">
        <v>36</v>
      </c>
      <c r="N3" t="s">
        <v>37</v>
      </c>
      <c r="O3" t="s">
        <v>38</v>
      </c>
    </row>
    <row r="4" spans="1:16" x14ac:dyDescent="0.25">
      <c r="A4" t="s">
        <v>133</v>
      </c>
      <c r="B4" s="7" t="s">
        <v>24</v>
      </c>
      <c r="C4" s="88">
        <f t="shared" ref="C4:C13" si="0">K4*$G$2</f>
        <v>506692556.15999997</v>
      </c>
      <c r="D4" s="7" t="s">
        <v>112</v>
      </c>
      <c r="G4" s="11" t="s">
        <v>26</v>
      </c>
      <c r="H4" s="10">
        <v>45657</v>
      </c>
      <c r="I4" s="4" t="s">
        <v>180</v>
      </c>
      <c r="J4" t="s">
        <v>179</v>
      </c>
      <c r="K4">
        <v>637959000</v>
      </c>
    </row>
    <row r="5" spans="1:16" x14ac:dyDescent="0.25">
      <c r="A5" t="s">
        <v>137</v>
      </c>
      <c r="B5" s="7" t="s">
        <v>24</v>
      </c>
      <c r="C5" s="88">
        <f t="shared" si="0"/>
        <v>310575638.39999998</v>
      </c>
      <c r="D5" s="7" t="s">
        <v>214</v>
      </c>
      <c r="G5" s="11" t="s">
        <v>28</v>
      </c>
      <c r="H5" s="10">
        <v>45564</v>
      </c>
      <c r="I5" s="4" t="s">
        <v>182</v>
      </c>
      <c r="J5" t="s">
        <v>181</v>
      </c>
      <c r="K5" s="13">
        <v>391035000</v>
      </c>
    </row>
    <row r="6" spans="1:16" x14ac:dyDescent="0.25">
      <c r="A6" t="s">
        <v>68</v>
      </c>
      <c r="B6" s="7" t="s">
        <v>24</v>
      </c>
      <c r="C6" s="88">
        <f t="shared" si="0"/>
        <v>277998296.31999999</v>
      </c>
      <c r="D6" s="7" t="s">
        <v>213</v>
      </c>
      <c r="G6" s="11" t="s">
        <v>29</v>
      </c>
      <c r="H6" s="10">
        <v>45657</v>
      </c>
      <c r="I6" s="4" t="s">
        <v>184</v>
      </c>
      <c r="J6" t="s">
        <v>183</v>
      </c>
      <c r="K6" s="12">
        <v>350018000</v>
      </c>
    </row>
    <row r="7" spans="1:16" x14ac:dyDescent="0.25">
      <c r="A7" t="s">
        <v>71</v>
      </c>
      <c r="B7" s="7" t="s">
        <v>24</v>
      </c>
      <c r="C7" s="88">
        <f t="shared" si="0"/>
        <v>194685697.28</v>
      </c>
      <c r="D7" s="7" t="s">
        <v>211</v>
      </c>
      <c r="G7" s="11" t="s">
        <v>215</v>
      </c>
      <c r="H7" s="10">
        <v>45473</v>
      </c>
      <c r="I7" s="4" t="s">
        <v>216</v>
      </c>
      <c r="J7" s="66" t="s">
        <v>217</v>
      </c>
      <c r="K7" s="12">
        <v>245122000</v>
      </c>
    </row>
    <row r="8" spans="1:16" x14ac:dyDescent="0.25">
      <c r="A8" t="s">
        <v>110</v>
      </c>
      <c r="B8" s="7" t="s">
        <v>24</v>
      </c>
      <c r="C8" s="88">
        <f t="shared" si="0"/>
        <v>101698460.8</v>
      </c>
      <c r="D8" s="7" t="s">
        <v>21</v>
      </c>
      <c r="G8" s="4" t="s">
        <v>111</v>
      </c>
      <c r="H8" s="10">
        <v>45657</v>
      </c>
      <c r="I8" s="4" t="s">
        <v>185</v>
      </c>
      <c r="J8" t="s">
        <v>186</v>
      </c>
      <c r="K8">
        <f>SUM(M8:P8)</f>
        <v>128045000</v>
      </c>
      <c r="L8">
        <v>36455000</v>
      </c>
      <c r="M8">
        <v>39071000</v>
      </c>
      <c r="N8">
        <v>40589000</v>
      </c>
      <c r="O8">
        <v>48385000</v>
      </c>
      <c r="P8" s="4"/>
    </row>
    <row r="9" spans="1:16" x14ac:dyDescent="0.25">
      <c r="A9" t="s">
        <v>40</v>
      </c>
      <c r="B9" s="7" t="s">
        <v>42</v>
      </c>
      <c r="C9" s="88">
        <f t="shared" si="0"/>
        <v>87366400</v>
      </c>
      <c r="D9" s="7" t="s">
        <v>41</v>
      </c>
      <c r="H9" s="10">
        <v>45594</v>
      </c>
      <c r="I9" s="4" t="s">
        <v>189</v>
      </c>
      <c r="K9" s="12">
        <v>110000000</v>
      </c>
    </row>
    <row r="10" spans="1:16" x14ac:dyDescent="0.25">
      <c r="A10" t="s">
        <v>31</v>
      </c>
      <c r="B10" s="7" t="s">
        <v>24</v>
      </c>
      <c r="C10" s="88">
        <f t="shared" si="0"/>
        <v>72562560.640000001</v>
      </c>
      <c r="D10" s="7" t="s">
        <v>212</v>
      </c>
      <c r="G10" s="11" t="s">
        <v>32</v>
      </c>
      <c r="H10" s="10">
        <v>45657</v>
      </c>
      <c r="I10" s="4" t="s">
        <v>187</v>
      </c>
      <c r="J10" t="s">
        <v>188</v>
      </c>
      <c r="K10" s="13">
        <v>91361000</v>
      </c>
    </row>
    <row r="11" spans="1:16" x14ac:dyDescent="0.25">
      <c r="A11" t="s">
        <v>18</v>
      </c>
      <c r="B11" s="7" t="s">
        <v>24</v>
      </c>
      <c r="C11" s="88">
        <f t="shared" si="0"/>
        <v>30975359.999999996</v>
      </c>
      <c r="D11" s="7" t="s">
        <v>22</v>
      </c>
      <c r="G11" s="11" t="s">
        <v>30</v>
      </c>
      <c r="H11" s="10">
        <v>45657</v>
      </c>
      <c r="I11" s="4" t="s">
        <v>190</v>
      </c>
      <c r="J11" t="s">
        <v>191</v>
      </c>
      <c r="K11">
        <v>39000000</v>
      </c>
    </row>
    <row r="12" spans="1:16" x14ac:dyDescent="0.25">
      <c r="A12" t="s">
        <v>19</v>
      </c>
      <c r="B12" s="7" t="s">
        <v>24</v>
      </c>
      <c r="C12" s="88">
        <f t="shared" si="0"/>
        <v>4257920.6399999997</v>
      </c>
      <c r="D12" s="7" t="s">
        <v>23</v>
      </c>
      <c r="G12" s="4" t="s">
        <v>39</v>
      </c>
      <c r="H12" s="10">
        <v>45657</v>
      </c>
      <c r="I12" s="4" t="s">
        <v>192</v>
      </c>
      <c r="J12" t="s">
        <v>193</v>
      </c>
      <c r="K12">
        <v>5361000</v>
      </c>
    </row>
    <row r="13" spans="1:16" x14ac:dyDescent="0.25">
      <c r="A13" t="s">
        <v>208</v>
      </c>
      <c r="B13" s="7" t="s">
        <v>24</v>
      </c>
      <c r="C13" s="88">
        <f t="shared" si="0"/>
        <v>2144448</v>
      </c>
      <c r="D13" s="7" t="s">
        <v>207</v>
      </c>
      <c r="G13" s="4"/>
      <c r="H13" s="87" t="s">
        <v>210</v>
      </c>
      <c r="I13" s="4" t="s">
        <v>209</v>
      </c>
      <c r="J13" t="s">
        <v>33</v>
      </c>
      <c r="K13">
        <v>2700000</v>
      </c>
      <c r="L13" s="4"/>
      <c r="M13" s="4"/>
      <c r="N13" s="4"/>
      <c r="O13" s="4"/>
    </row>
    <row r="21" spans="4:8" x14ac:dyDescent="0.25">
      <c r="D21" s="8"/>
      <c r="G21" s="30"/>
      <c r="H21" s="36"/>
    </row>
    <row r="22" spans="4:8" x14ac:dyDescent="0.25">
      <c r="D22" s="8"/>
      <c r="G22" s="37"/>
      <c r="H22" s="36"/>
    </row>
    <row r="23" spans="4:8" x14ac:dyDescent="0.25">
      <c r="D23" s="8"/>
      <c r="G23" s="37"/>
      <c r="H23" s="36"/>
    </row>
    <row r="24" spans="4:8" x14ac:dyDescent="0.25">
      <c r="D24" s="8"/>
    </row>
    <row r="25" spans="4:8" x14ac:dyDescent="0.25">
      <c r="D25" s="8"/>
    </row>
    <row r="26" spans="4:8" x14ac:dyDescent="0.25">
      <c r="D26" s="8"/>
    </row>
    <row r="27" spans="4:8" x14ac:dyDescent="0.25">
      <c r="D27" s="8"/>
    </row>
    <row r="28" spans="4:8" x14ac:dyDescent="0.25">
      <c r="D28" s="8"/>
    </row>
    <row r="29" spans="4:8" x14ac:dyDescent="0.25">
      <c r="D29" s="8"/>
    </row>
    <row r="30" spans="4:8" x14ac:dyDescent="0.25">
      <c r="D30" s="8"/>
    </row>
    <row r="31" spans="4:8" x14ac:dyDescent="0.25">
      <c r="D31" s="8"/>
    </row>
    <row r="32" spans="4:8" x14ac:dyDescent="0.25">
      <c r="D32" s="8"/>
    </row>
    <row r="33" spans="4:4" x14ac:dyDescent="0.25">
      <c r="D33" s="8"/>
    </row>
  </sheetData>
  <sortState xmlns:xlrd2="http://schemas.microsoft.com/office/spreadsheetml/2017/richdata2" ref="A4:O13">
    <sortCondition descending="1" ref="C4:C13"/>
  </sortState>
  <mergeCells count="1">
    <mergeCell ref="G3:H3"/>
  </mergeCells>
  <hyperlinks>
    <hyperlink ref="G2" r:id="rId1" display="https://www.ofx.com/en-gb/forex-news/historical-exchange-rates/yearly-average-rates/" xr:uid="{00000000-0004-0000-0300-000000000000}"/>
    <hyperlink ref="G4" r:id="rId2" xr:uid="{00000000-0004-0000-0300-000002000000}"/>
    <hyperlink ref="G6" r:id="rId3" xr:uid="{00000000-0004-0000-0300-000005000000}"/>
    <hyperlink ref="G11" r:id="rId4" xr:uid="{00000000-0004-0000-0300-000007000000}"/>
    <hyperlink ref="G10" r:id="rId5" xr:uid="{00000000-0004-0000-0300-000009000000}"/>
    <hyperlink ref="G8" r:id="rId6" xr:uid="{00000000-0004-0000-0300-00000B000000}"/>
    <hyperlink ref="G12" r:id="rId7" xr:uid="{00000000-0004-0000-0300-000013000000}"/>
    <hyperlink ref="G5" r:id="rId8" location="tabs_content--2021" xr:uid="{443594D6-C127-4E3D-84E2-C58A61CADB82}"/>
    <hyperlink ref="I9" r:id="rId9" xr:uid="{21790DB4-8BD5-48ED-BA1B-24ED89785BA5}"/>
    <hyperlink ref="I4" r:id="rId10" xr:uid="{9FA1594C-38DD-4700-A0C5-85ED5F8257B3}"/>
    <hyperlink ref="I5" r:id="rId11" xr:uid="{06690037-BC8D-4751-AC3B-395168F54144}"/>
    <hyperlink ref="I6" r:id="rId12" xr:uid="{208B3F0F-1CD8-464B-B43D-3474E3E9EB8C}"/>
    <hyperlink ref="I8" r:id="rId13" xr:uid="{0990C078-A9E0-4739-9C7F-D50C36CD8A43}"/>
    <hyperlink ref="I10" r:id="rId14" xr:uid="{E1B2C624-B339-4912-A1CD-56B23E20D2E3}"/>
    <hyperlink ref="I11" r:id="rId15" xr:uid="{17B0F965-3AF3-4AB7-AB98-508953BCD3E6}"/>
    <hyperlink ref="I12" r:id="rId16" xr:uid="{C7E06C1C-4122-48E6-8B4C-62D7A97A743F}"/>
    <hyperlink ref="I13" r:id="rId17" xr:uid="{3E72396E-0CE2-402C-8C58-4A41FCF35211}"/>
    <hyperlink ref="G7" r:id="rId18" xr:uid="{25D50F98-8466-4E76-9BF1-A37B5DC85DE9}"/>
    <hyperlink ref="I7" r:id="rId19" xr:uid="{66DD808C-61FB-403A-847B-70695A3411FB}"/>
  </hyperlinks>
  <pageMargins left="0.7" right="0.7" top="0.75" bottom="0.75" header="0.3" footer="0.3"/>
  <legacyDrawing r:id="rId2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L192"/>
  <sheetViews>
    <sheetView workbookViewId="0"/>
  </sheetViews>
  <sheetFormatPr defaultRowHeight="15" x14ac:dyDescent="0.25"/>
  <cols>
    <col min="1" max="1" width="30.85546875" customWidth="1"/>
    <col min="2" max="6" width="20.7109375" customWidth="1"/>
    <col min="7" max="7" width="14.42578125" bestFit="1" customWidth="1"/>
    <col min="8" max="8" width="11.140625" customWidth="1"/>
    <col min="9" max="9" width="20.28515625" customWidth="1"/>
    <col min="10" max="11" width="15.7109375" customWidth="1"/>
  </cols>
  <sheetData>
    <row r="2" spans="1:12" x14ac:dyDescent="0.25">
      <c r="A2" s="4" t="s">
        <v>195</v>
      </c>
      <c r="B2" s="2">
        <v>68265200</v>
      </c>
    </row>
    <row r="3" spans="1:12" x14ac:dyDescent="0.25">
      <c r="A3" s="7" t="s">
        <v>145</v>
      </c>
      <c r="B3" s="2">
        <f>B2*0.52</f>
        <v>35497904</v>
      </c>
      <c r="C3" t="s">
        <v>196</v>
      </c>
      <c r="D3" s="51" t="s">
        <v>243</v>
      </c>
      <c r="E3" s="4"/>
    </row>
    <row r="4" spans="1:12" x14ac:dyDescent="0.25">
      <c r="A4" s="7" t="s">
        <v>146</v>
      </c>
      <c r="B4" s="3">
        <f>B2*0.71</f>
        <v>48468292</v>
      </c>
      <c r="C4" t="s">
        <v>197</v>
      </c>
      <c r="D4" s="51" t="s">
        <v>243</v>
      </c>
      <c r="E4" s="4"/>
      <c r="L4" s="15"/>
    </row>
    <row r="5" spans="1:12" x14ac:dyDescent="0.25">
      <c r="I5" s="7"/>
      <c r="J5" s="85"/>
      <c r="L5" s="15"/>
    </row>
    <row r="6" spans="1:12" x14ac:dyDescent="0.25">
      <c r="A6" s="7" t="s">
        <v>10</v>
      </c>
      <c r="B6" s="4" t="s">
        <v>203</v>
      </c>
      <c r="D6" t="s">
        <v>400</v>
      </c>
      <c r="G6" s="1" t="s">
        <v>198</v>
      </c>
    </row>
    <row r="7" spans="1:12" x14ac:dyDescent="0.25">
      <c r="A7" s="1" t="s">
        <v>114</v>
      </c>
      <c r="G7" s="40" t="s">
        <v>74</v>
      </c>
      <c r="H7" s="38"/>
      <c r="I7" s="38"/>
      <c r="J7" s="38"/>
      <c r="K7" s="41">
        <v>0.45</v>
      </c>
    </row>
    <row r="8" spans="1:12" x14ac:dyDescent="0.25">
      <c r="A8" s="22" t="s">
        <v>56</v>
      </c>
      <c r="B8" s="25" t="s">
        <v>70</v>
      </c>
      <c r="C8" s="25" t="s">
        <v>115</v>
      </c>
      <c r="D8" s="23" t="s">
        <v>65</v>
      </c>
      <c r="G8" s="14" t="s">
        <v>75</v>
      </c>
      <c r="K8" s="42">
        <v>0.21</v>
      </c>
    </row>
    <row r="9" spans="1:12" x14ac:dyDescent="0.25">
      <c r="A9" s="14" t="s">
        <v>17</v>
      </c>
      <c r="B9" s="24">
        <v>0.57999999999999996</v>
      </c>
      <c r="C9" s="16">
        <f>$B$3*B9</f>
        <v>20588784.32</v>
      </c>
      <c r="D9" s="19" t="s">
        <v>110</v>
      </c>
      <c r="G9" s="14" t="s">
        <v>76</v>
      </c>
      <c r="K9" s="42">
        <v>0.28000000000000003</v>
      </c>
    </row>
    <row r="10" spans="1:12" x14ac:dyDescent="0.25">
      <c r="A10" t="s">
        <v>66</v>
      </c>
      <c r="B10" s="24">
        <v>0.36</v>
      </c>
      <c r="C10" s="16">
        <f t="shared" ref="C10" si="0">$B$3*B10</f>
        <v>12779245.439999999</v>
      </c>
      <c r="D10" s="19" t="s">
        <v>68</v>
      </c>
      <c r="G10" s="14" t="s">
        <v>77</v>
      </c>
      <c r="K10" s="42">
        <v>0.05</v>
      </c>
    </row>
    <row r="11" spans="1:12" x14ac:dyDescent="0.25">
      <c r="A11" s="14" t="s">
        <v>194</v>
      </c>
      <c r="B11" s="24">
        <v>0.28999999999999998</v>
      </c>
      <c r="C11" s="16">
        <f t="shared" ref="C11:C19" si="1">$B$3*B11</f>
        <v>10294392.16</v>
      </c>
      <c r="D11" s="19" t="s">
        <v>116</v>
      </c>
      <c r="G11" s="43" t="s">
        <v>10</v>
      </c>
      <c r="H11" s="86" t="s">
        <v>204</v>
      </c>
      <c r="I11" s="44"/>
      <c r="J11" s="44"/>
      <c r="K11" s="45"/>
    </row>
    <row r="12" spans="1:12" x14ac:dyDescent="0.25">
      <c r="A12" s="14" t="s">
        <v>59</v>
      </c>
      <c r="B12" s="24">
        <v>0.35</v>
      </c>
      <c r="C12" s="16">
        <f t="shared" si="1"/>
        <v>12424266.399999999</v>
      </c>
      <c r="D12" s="19" t="s">
        <v>110</v>
      </c>
    </row>
    <row r="13" spans="1:12" x14ac:dyDescent="0.25">
      <c r="A13" s="14" t="s">
        <v>58</v>
      </c>
      <c r="B13" s="24">
        <v>0.28000000000000003</v>
      </c>
      <c r="C13" s="16">
        <f t="shared" si="1"/>
        <v>9939413.120000001</v>
      </c>
      <c r="D13" s="19" t="s">
        <v>110</v>
      </c>
      <c r="G13" s="1" t="s">
        <v>200</v>
      </c>
    </row>
    <row r="14" spans="1:12" x14ac:dyDescent="0.25">
      <c r="A14" s="14" t="s">
        <v>20</v>
      </c>
      <c r="B14" s="24">
        <v>0.22</v>
      </c>
      <c r="C14" s="16">
        <f t="shared" si="1"/>
        <v>7809538.8799999999</v>
      </c>
      <c r="D14" s="19" t="s">
        <v>40</v>
      </c>
      <c r="G14" s="40" t="s">
        <v>10</v>
      </c>
      <c r="H14" s="31" t="s">
        <v>199</v>
      </c>
      <c r="I14" s="38"/>
      <c r="J14" s="39"/>
    </row>
    <row r="15" spans="1:12" x14ac:dyDescent="0.25">
      <c r="A15" s="14" t="s">
        <v>60</v>
      </c>
      <c r="B15" s="24">
        <v>0.11</v>
      </c>
      <c r="C15" s="16">
        <f t="shared" si="1"/>
        <v>3904769.44</v>
      </c>
      <c r="D15" s="19" t="s">
        <v>71</v>
      </c>
      <c r="G15" s="18" t="s">
        <v>63</v>
      </c>
      <c r="H15" s="1"/>
      <c r="I15" s="1"/>
      <c r="J15" s="28"/>
    </row>
    <row r="16" spans="1:12" x14ac:dyDescent="0.25">
      <c r="A16" s="14" t="s">
        <v>57</v>
      </c>
      <c r="B16" s="24">
        <v>0.11</v>
      </c>
      <c r="C16" s="16">
        <f t="shared" si="1"/>
        <v>3904769.44</v>
      </c>
      <c r="D16" s="19" t="s">
        <v>69</v>
      </c>
      <c r="G16" s="18" t="s">
        <v>56</v>
      </c>
      <c r="H16" s="1" t="s">
        <v>64</v>
      </c>
      <c r="I16" s="1" t="s">
        <v>67</v>
      </c>
      <c r="J16" s="28" t="s">
        <v>65</v>
      </c>
    </row>
    <row r="17" spans="1:10" x14ac:dyDescent="0.25">
      <c r="A17" s="14" t="s">
        <v>61</v>
      </c>
      <c r="B17" s="24">
        <v>0.09</v>
      </c>
      <c r="C17" s="16">
        <f t="shared" si="1"/>
        <v>3194811.36</v>
      </c>
      <c r="D17" s="19" t="s">
        <v>72</v>
      </c>
      <c r="G17" s="14" t="s">
        <v>17</v>
      </c>
      <c r="H17" s="24">
        <v>0.63</v>
      </c>
      <c r="I17" s="24">
        <v>0.17</v>
      </c>
      <c r="J17" s="19" t="s">
        <v>110</v>
      </c>
    </row>
    <row r="18" spans="1:10" x14ac:dyDescent="0.25">
      <c r="A18" s="14" t="s">
        <v>132</v>
      </c>
      <c r="B18" s="24">
        <v>0.04</v>
      </c>
      <c r="C18" s="16">
        <f t="shared" si="1"/>
        <v>1419916.16</v>
      </c>
      <c r="D18" s="19" t="s">
        <v>133</v>
      </c>
      <c r="G18" s="14" t="s">
        <v>194</v>
      </c>
      <c r="H18" s="24">
        <v>0.25</v>
      </c>
      <c r="I18" s="24">
        <v>0.14000000000000001</v>
      </c>
      <c r="J18" s="19" t="s">
        <v>116</v>
      </c>
    </row>
    <row r="19" spans="1:10" x14ac:dyDescent="0.25">
      <c r="A19" s="20" t="s">
        <v>62</v>
      </c>
      <c r="B19" s="26">
        <v>0.03</v>
      </c>
      <c r="C19" s="27">
        <f t="shared" si="1"/>
        <v>1064937.1199999999</v>
      </c>
      <c r="D19" s="21" t="s">
        <v>73</v>
      </c>
      <c r="G19" s="14" t="s">
        <v>66</v>
      </c>
      <c r="H19" s="24">
        <v>0.53</v>
      </c>
      <c r="I19" s="24">
        <v>0.13</v>
      </c>
      <c r="J19" s="19" t="s">
        <v>68</v>
      </c>
    </row>
    <row r="20" spans="1:10" x14ac:dyDescent="0.25">
      <c r="G20" s="14" t="s">
        <v>58</v>
      </c>
      <c r="H20" s="24">
        <v>0.68</v>
      </c>
      <c r="I20" s="24">
        <v>0.1</v>
      </c>
      <c r="J20" s="19" t="s">
        <v>110</v>
      </c>
    </row>
    <row r="21" spans="1:10" x14ac:dyDescent="0.25">
      <c r="A21" s="4" t="s">
        <v>203</v>
      </c>
      <c r="B21" s="31"/>
      <c r="C21" s="55" t="s">
        <v>246</v>
      </c>
      <c r="D21" s="39"/>
      <c r="G21" s="14" t="s">
        <v>59</v>
      </c>
      <c r="H21" s="24">
        <v>0.38</v>
      </c>
      <c r="I21" s="24">
        <v>0.08</v>
      </c>
      <c r="J21" s="19" t="s">
        <v>110</v>
      </c>
    </row>
    <row r="22" spans="1:10" x14ac:dyDescent="0.25">
      <c r="A22" s="56" t="s">
        <v>148</v>
      </c>
      <c r="D22" s="19"/>
      <c r="G22" s="20" t="s">
        <v>20</v>
      </c>
      <c r="H22" s="26">
        <v>0.15</v>
      </c>
      <c r="I22" s="26">
        <v>0.04</v>
      </c>
      <c r="J22" s="21" t="s">
        <v>40</v>
      </c>
    </row>
    <row r="23" spans="1:10" x14ac:dyDescent="0.25">
      <c r="A23" s="14"/>
      <c r="B23" s="1" t="s">
        <v>245</v>
      </c>
      <c r="C23" s="17"/>
      <c r="D23" s="54"/>
    </row>
    <row r="24" spans="1:10" x14ac:dyDescent="0.25">
      <c r="A24" s="14" t="s">
        <v>139</v>
      </c>
      <c r="B24" s="46">
        <v>0.54</v>
      </c>
      <c r="C24" s="3">
        <f t="shared" ref="C24:C29" si="2">$B$2*B24</f>
        <v>36863208</v>
      </c>
      <c r="D24" s="52" t="s">
        <v>147</v>
      </c>
      <c r="I24" s="3"/>
      <c r="J24" s="8"/>
    </row>
    <row r="25" spans="1:10" x14ac:dyDescent="0.25">
      <c r="A25" s="14" t="s">
        <v>140</v>
      </c>
      <c r="B25" s="46">
        <v>0.45</v>
      </c>
      <c r="C25" s="3">
        <f t="shared" si="2"/>
        <v>30719340</v>
      </c>
      <c r="D25" s="52" t="s">
        <v>147</v>
      </c>
      <c r="I25" s="3"/>
      <c r="J25" s="8"/>
    </row>
    <row r="26" spans="1:10" x14ac:dyDescent="0.25">
      <c r="A26" s="14" t="s">
        <v>247</v>
      </c>
      <c r="B26" s="46">
        <v>0.43</v>
      </c>
      <c r="C26" s="3">
        <f t="shared" si="2"/>
        <v>29354036</v>
      </c>
      <c r="D26" s="52" t="s">
        <v>147</v>
      </c>
      <c r="I26" s="3"/>
      <c r="J26" s="8"/>
    </row>
    <row r="27" spans="1:10" x14ac:dyDescent="0.25">
      <c r="A27" s="14" t="s">
        <v>248</v>
      </c>
      <c r="B27" s="46">
        <v>0.43</v>
      </c>
      <c r="C27" s="3">
        <f t="shared" si="2"/>
        <v>29354036</v>
      </c>
      <c r="D27" s="52" t="s">
        <v>147</v>
      </c>
      <c r="I27" s="3"/>
      <c r="J27" s="8"/>
    </row>
    <row r="28" spans="1:10" x14ac:dyDescent="0.25">
      <c r="A28" s="14" t="s">
        <v>141</v>
      </c>
      <c r="B28" s="46">
        <v>0.27</v>
      </c>
      <c r="C28" s="3">
        <f t="shared" si="2"/>
        <v>18431604</v>
      </c>
      <c r="D28" s="52" t="s">
        <v>147</v>
      </c>
      <c r="I28" s="3"/>
      <c r="J28" s="8"/>
    </row>
    <row r="29" spans="1:10" x14ac:dyDescent="0.25">
      <c r="A29" s="20" t="s">
        <v>142</v>
      </c>
      <c r="B29" s="47">
        <v>0.21</v>
      </c>
      <c r="C29" s="49">
        <f t="shared" si="2"/>
        <v>14335692</v>
      </c>
      <c r="D29" s="53" t="s">
        <v>147</v>
      </c>
      <c r="I29" s="3"/>
      <c r="J29" s="8"/>
    </row>
    <row r="30" spans="1:10" x14ac:dyDescent="0.25">
      <c r="I30" s="3"/>
    </row>
    <row r="31" spans="1:10" x14ac:dyDescent="0.25">
      <c r="I31" s="3"/>
    </row>
    <row r="32" spans="1:10" ht="18.75" x14ac:dyDescent="0.3">
      <c r="A32" s="139" t="s">
        <v>385</v>
      </c>
      <c r="I32" s="3"/>
    </row>
    <row r="33" spans="1:4" x14ac:dyDescent="0.25">
      <c r="A33" s="4" t="s">
        <v>401</v>
      </c>
    </row>
    <row r="34" spans="1:4" x14ac:dyDescent="0.25">
      <c r="A34" t="s">
        <v>402</v>
      </c>
    </row>
    <row r="35" spans="1:4" x14ac:dyDescent="0.25">
      <c r="A35" s="134" t="s">
        <v>367</v>
      </c>
      <c r="B35" s="91" t="s">
        <v>14</v>
      </c>
      <c r="C35" s="135" t="s">
        <v>386</v>
      </c>
      <c r="D35" s="136" t="s">
        <v>387</v>
      </c>
    </row>
    <row r="36" spans="1:4" x14ac:dyDescent="0.25">
      <c r="A36" s="40" t="s">
        <v>17</v>
      </c>
      <c r="B36" s="38" t="s">
        <v>110</v>
      </c>
      <c r="C36" s="96">
        <v>0.30249102962962982</v>
      </c>
      <c r="D36" s="138">
        <v>20649610.635872606</v>
      </c>
    </row>
    <row r="37" spans="1:4" x14ac:dyDescent="0.25">
      <c r="A37" s="14" t="s">
        <v>395</v>
      </c>
      <c r="B37" t="s">
        <v>78</v>
      </c>
      <c r="C37" s="48">
        <v>0.21045489877431389</v>
      </c>
      <c r="D37" s="131">
        <v>14366745.755808292</v>
      </c>
    </row>
    <row r="38" spans="1:4" x14ac:dyDescent="0.25">
      <c r="A38" s="14" t="s">
        <v>66</v>
      </c>
      <c r="B38" t="s">
        <v>68</v>
      </c>
      <c r="C38" s="48">
        <v>0.18798220314415132</v>
      </c>
      <c r="D38" s="131">
        <v>12832642.694076119</v>
      </c>
    </row>
    <row r="39" spans="1:4" x14ac:dyDescent="0.25">
      <c r="A39" s="14" t="s">
        <v>59</v>
      </c>
      <c r="B39" t="s">
        <v>110</v>
      </c>
      <c r="C39" s="48">
        <v>0.18133646882493984</v>
      </c>
      <c r="D39" s="131">
        <v>12378970.311628284</v>
      </c>
    </row>
    <row r="40" spans="1:4" x14ac:dyDescent="0.25">
      <c r="A40" s="14" t="s">
        <v>194</v>
      </c>
      <c r="B40" t="s">
        <v>116</v>
      </c>
      <c r="C40" s="48">
        <v>0.15011000290434301</v>
      </c>
      <c r="D40" s="131">
        <v>10247289.370265556</v>
      </c>
    </row>
    <row r="41" spans="1:4" x14ac:dyDescent="0.25">
      <c r="A41" s="14" t="s">
        <v>58</v>
      </c>
      <c r="B41" t="s">
        <v>110</v>
      </c>
      <c r="C41" s="48">
        <v>0.14508686925126565</v>
      </c>
      <c r="D41" s="131">
        <v>9904384.1468115002</v>
      </c>
    </row>
    <row r="42" spans="1:4" x14ac:dyDescent="0.25">
      <c r="A42" s="14" t="s">
        <v>283</v>
      </c>
      <c r="B42" t="s">
        <v>68</v>
      </c>
      <c r="C42" s="48">
        <v>0.13956927063682403</v>
      </c>
      <c r="D42" s="131">
        <v>9527724.1738769207</v>
      </c>
    </row>
    <row r="43" spans="1:4" x14ac:dyDescent="0.25">
      <c r="A43" s="14" t="s">
        <v>20</v>
      </c>
      <c r="B43" t="s">
        <v>40</v>
      </c>
      <c r="C43" s="48">
        <v>0.11410593695710099</v>
      </c>
      <c r="D43" s="131">
        <v>7789464.6075638905</v>
      </c>
    </row>
    <row r="44" spans="1:4" x14ac:dyDescent="0.25">
      <c r="A44" s="14" t="s">
        <v>394</v>
      </c>
      <c r="B44" t="s">
        <v>79</v>
      </c>
      <c r="C44" s="48">
        <v>7.6992727284838788E-2</v>
      </c>
      <c r="D44" s="131">
        <v>5255923.9266449772</v>
      </c>
    </row>
    <row r="45" spans="1:4" x14ac:dyDescent="0.25">
      <c r="A45" s="14" t="s">
        <v>292</v>
      </c>
      <c r="B45" t="s">
        <v>388</v>
      </c>
      <c r="C45" s="48">
        <v>6.3276335091926456E-2</v>
      </c>
      <c r="D45" s="131">
        <v>4319571.6703173779</v>
      </c>
    </row>
    <row r="46" spans="1:4" x14ac:dyDescent="0.25">
      <c r="A46" s="14" t="s">
        <v>390</v>
      </c>
      <c r="B46" t="s">
        <v>389</v>
      </c>
      <c r="C46" s="48">
        <v>6.3065841753264046E-2</v>
      </c>
      <c r="D46" s="131">
        <v>4305202.3004549211</v>
      </c>
    </row>
    <row r="47" spans="1:4" x14ac:dyDescent="0.25">
      <c r="A47" s="14" t="s">
        <v>396</v>
      </c>
      <c r="B47" t="s">
        <v>82</v>
      </c>
      <c r="C47" s="48">
        <v>6.0495193391953105E-2</v>
      </c>
      <c r="D47" s="131">
        <v>4129716.475940357</v>
      </c>
    </row>
    <row r="48" spans="1:4" x14ac:dyDescent="0.25">
      <c r="A48" s="14" t="s">
        <v>57</v>
      </c>
      <c r="B48" t="s">
        <v>57</v>
      </c>
      <c r="C48" s="48">
        <v>5.9675030828670393E-2</v>
      </c>
      <c r="D48" s="131">
        <v>4073727.9145253501</v>
      </c>
    </row>
    <row r="49" spans="1:6" x14ac:dyDescent="0.25">
      <c r="A49" s="14" t="s">
        <v>391</v>
      </c>
      <c r="B49" t="s">
        <v>161</v>
      </c>
      <c r="C49" s="48">
        <v>5.8824546176392212E-2</v>
      </c>
      <c r="D49" s="131">
        <v>4015669.4096406498</v>
      </c>
    </row>
    <row r="50" spans="1:6" x14ac:dyDescent="0.25">
      <c r="A50" s="20" t="s">
        <v>397</v>
      </c>
      <c r="B50" s="44" t="s">
        <v>68</v>
      </c>
      <c r="C50" s="100">
        <v>5.7600792219557682E-2</v>
      </c>
      <c r="D50" s="133">
        <v>3932129.601026549</v>
      </c>
    </row>
    <row r="51" spans="1:6" ht="6.75" customHeight="1" x14ac:dyDescent="0.25">
      <c r="A51" s="14"/>
      <c r="C51" s="48"/>
      <c r="D51" s="131"/>
    </row>
    <row r="52" spans="1:6" x14ac:dyDescent="0.25">
      <c r="A52" s="40" t="s">
        <v>384</v>
      </c>
      <c r="B52" s="137" t="s">
        <v>392</v>
      </c>
      <c r="C52" s="96">
        <v>0.15545917468691695</v>
      </c>
      <c r="D52" s="138">
        <v>10612451.651837323</v>
      </c>
    </row>
    <row r="53" spans="1:6" x14ac:dyDescent="0.25">
      <c r="A53" s="20" t="s">
        <v>393</v>
      </c>
      <c r="B53" s="132" t="s">
        <v>392</v>
      </c>
      <c r="C53" s="100">
        <v>2.3379541380229147E-2</v>
      </c>
      <c r="D53" s="133">
        <v>1596009.0682296187</v>
      </c>
    </row>
    <row r="56" spans="1:6" x14ac:dyDescent="0.25">
      <c r="A56" s="7" t="s">
        <v>10</v>
      </c>
      <c r="B56" s="4" t="s">
        <v>203</v>
      </c>
    </row>
    <row r="57" spans="1:6" x14ac:dyDescent="0.25">
      <c r="A57" s="17" t="s">
        <v>138</v>
      </c>
      <c r="B57" s="17" t="s">
        <v>249</v>
      </c>
    </row>
    <row r="58" spans="1:6" x14ac:dyDescent="0.25">
      <c r="A58" s="17"/>
      <c r="B58" s="17" t="s">
        <v>250</v>
      </c>
    </row>
    <row r="59" spans="1:6" x14ac:dyDescent="0.25">
      <c r="A59" s="17"/>
      <c r="B59" s="17" t="s">
        <v>244</v>
      </c>
      <c r="F59" s="8"/>
    </row>
    <row r="60" spans="1:6" x14ac:dyDescent="0.25">
      <c r="A60" s="121"/>
    </row>
    <row r="61" spans="1:6" x14ac:dyDescent="0.25">
      <c r="B61" t="s">
        <v>143</v>
      </c>
      <c r="C61" t="s">
        <v>251</v>
      </c>
      <c r="D61" t="s">
        <v>252</v>
      </c>
      <c r="E61" t="s">
        <v>253</v>
      </c>
      <c r="F61" s="33"/>
    </row>
    <row r="62" spans="1:6" x14ac:dyDescent="0.25">
      <c r="A62" t="s">
        <v>254</v>
      </c>
      <c r="B62">
        <v>5466</v>
      </c>
      <c r="C62">
        <v>1749</v>
      </c>
      <c r="D62">
        <v>2764</v>
      </c>
      <c r="E62">
        <v>1749</v>
      </c>
      <c r="F62" s="33"/>
    </row>
    <row r="63" spans="1:6" x14ac:dyDescent="0.25">
      <c r="A63" t="s">
        <v>255</v>
      </c>
      <c r="B63">
        <v>3271</v>
      </c>
      <c r="C63">
        <v>1082</v>
      </c>
      <c r="D63">
        <v>1636</v>
      </c>
      <c r="E63">
        <v>1082</v>
      </c>
      <c r="F63" s="33"/>
    </row>
    <row r="64" spans="1:6" x14ac:dyDescent="0.25">
      <c r="A64" t="s">
        <v>7</v>
      </c>
      <c r="B64">
        <v>5297</v>
      </c>
      <c r="C64">
        <v>1666</v>
      </c>
      <c r="D64">
        <v>2748</v>
      </c>
      <c r="E64">
        <v>1666</v>
      </c>
      <c r="F64" s="33"/>
    </row>
    <row r="65" spans="1:8" x14ac:dyDescent="0.25">
      <c r="F65" s="33"/>
    </row>
    <row r="66" spans="1:8" x14ac:dyDescent="0.25">
      <c r="A66" t="s">
        <v>256</v>
      </c>
      <c r="F66" s="33"/>
    </row>
    <row r="67" spans="1:8" x14ac:dyDescent="0.25">
      <c r="A67" t="s">
        <v>257</v>
      </c>
      <c r="B67">
        <v>5297</v>
      </c>
      <c r="C67" t="s">
        <v>258</v>
      </c>
      <c r="E67" t="s">
        <v>374</v>
      </c>
      <c r="F67" s="33"/>
    </row>
    <row r="68" spans="1:8" x14ac:dyDescent="0.25">
      <c r="A68" t="s">
        <v>259</v>
      </c>
      <c r="B68">
        <v>3753</v>
      </c>
      <c r="C68" t="s">
        <v>260</v>
      </c>
      <c r="D68" t="s">
        <v>375</v>
      </c>
      <c r="E68" s="2">
        <f>B2*0.71</f>
        <v>48468292</v>
      </c>
      <c r="F68" s="33"/>
    </row>
    <row r="69" spans="1:8" x14ac:dyDescent="0.25">
      <c r="A69" t="s">
        <v>261</v>
      </c>
      <c r="B69">
        <v>2748</v>
      </c>
      <c r="C69" t="s">
        <v>262</v>
      </c>
      <c r="D69" t="s">
        <v>376</v>
      </c>
      <c r="E69" s="2">
        <f>B2*0.52</f>
        <v>35497904</v>
      </c>
      <c r="F69" s="33"/>
    </row>
    <row r="70" spans="1:8" x14ac:dyDescent="0.25">
      <c r="A70" t="s">
        <v>263</v>
      </c>
      <c r="B70">
        <v>1666</v>
      </c>
      <c r="C70" t="s">
        <v>264</v>
      </c>
      <c r="D70" t="s">
        <v>377</v>
      </c>
      <c r="E70" s="2">
        <f>B2*0.31</f>
        <v>21162212</v>
      </c>
      <c r="F70" s="33"/>
    </row>
    <row r="71" spans="1:8" x14ac:dyDescent="0.25">
      <c r="E71" s="33"/>
      <c r="F71" s="33"/>
    </row>
    <row r="72" spans="1:8" x14ac:dyDescent="0.25">
      <c r="B72" t="s">
        <v>7</v>
      </c>
      <c r="C72" t="s">
        <v>265</v>
      </c>
      <c r="E72" s="33"/>
      <c r="F72" s="33"/>
    </row>
    <row r="73" spans="1:8" x14ac:dyDescent="0.25">
      <c r="A73" s="122" t="s">
        <v>380</v>
      </c>
      <c r="B73">
        <v>1666</v>
      </c>
      <c r="C73">
        <v>1749</v>
      </c>
      <c r="E73" s="33"/>
      <c r="F73" s="33"/>
    </row>
    <row r="74" spans="1:8" x14ac:dyDescent="0.25">
      <c r="A74" s="123" t="s">
        <v>378</v>
      </c>
      <c r="B74">
        <v>2748</v>
      </c>
      <c r="C74">
        <v>2764</v>
      </c>
      <c r="E74" s="33"/>
      <c r="F74" s="35"/>
    </row>
    <row r="75" spans="1:8" x14ac:dyDescent="0.25">
      <c r="A75" s="124" t="s">
        <v>379</v>
      </c>
      <c r="B75">
        <v>1666</v>
      </c>
      <c r="C75">
        <v>1749</v>
      </c>
      <c r="E75" s="33"/>
      <c r="F75" s="33"/>
    </row>
    <row r="76" spans="1:8" x14ac:dyDescent="0.25">
      <c r="A76" s="67"/>
      <c r="E76" s="33"/>
      <c r="F76" s="33"/>
    </row>
    <row r="77" spans="1:8" x14ac:dyDescent="0.25">
      <c r="A77" t="s">
        <v>56</v>
      </c>
      <c r="B77" t="s">
        <v>383</v>
      </c>
      <c r="C77" s="33" t="s">
        <v>266</v>
      </c>
      <c r="D77" s="33" t="s">
        <v>267</v>
      </c>
      <c r="E77" s="33" t="s">
        <v>381</v>
      </c>
      <c r="F77" s="33" t="s">
        <v>382</v>
      </c>
      <c r="G77" s="33" t="s">
        <v>268</v>
      </c>
      <c r="H77" s="33" t="s">
        <v>269</v>
      </c>
    </row>
    <row r="78" spans="1:8" x14ac:dyDescent="0.25">
      <c r="A78" s="125" t="s">
        <v>17</v>
      </c>
      <c r="B78" s="29">
        <v>1598.94202</v>
      </c>
      <c r="C78" s="33">
        <v>0.58185663027656498</v>
      </c>
      <c r="D78" s="33">
        <f>Table2[[#This Row],[Total (per crossbreak)]]/$B$68</f>
        <v>0.4260437037037037</v>
      </c>
      <c r="E78" s="2">
        <f>$E$68*Table2[[#This Row],[% of ANY INTERNET]]</f>
        <v>20649610.635872591</v>
      </c>
      <c r="F78" s="33">
        <f>Table2[[#This Row],[UK pop]]/$B$2</f>
        <v>0.30249102962962959</v>
      </c>
      <c r="G78" s="126">
        <v>1</v>
      </c>
      <c r="H78" s="126">
        <v>1</v>
      </c>
    </row>
    <row r="79" spans="1:8" x14ac:dyDescent="0.25">
      <c r="A79" s="127" t="s">
        <v>275</v>
      </c>
      <c r="B79" s="29">
        <v>1112.4468099999999</v>
      </c>
      <c r="C79" s="33">
        <v>0.66773518007202881</v>
      </c>
      <c r="D79" s="33">
        <f>Table2[[#This Row],[Total (per crossbreak)]]/$B$68</f>
        <v>0.29641535038635758</v>
      </c>
      <c r="E79" s="2">
        <f>$E$68*Table2[[#This Row],[% of ANY INTERNET]]</f>
        <v>14366745.755808292</v>
      </c>
      <c r="F79" s="33">
        <f>Table2[[#This Row],[UK pop]]/$B$2</f>
        <v>0.21045489877431389</v>
      </c>
      <c r="G79" s="126">
        <v>2</v>
      </c>
      <c r="H79" s="126">
        <v>2</v>
      </c>
    </row>
    <row r="80" spans="1:8" x14ac:dyDescent="0.25">
      <c r="A80" s="125" t="s">
        <v>66</v>
      </c>
      <c r="B80" s="29">
        <v>993.65804000000003</v>
      </c>
      <c r="C80" s="33">
        <v>0.361593173216885</v>
      </c>
      <c r="D80" s="33">
        <f>Table2[[#This Row],[Total (per crossbreak)]]/$B$68</f>
        <v>0.26476366640021315</v>
      </c>
      <c r="E80" s="2">
        <f>$E$68*Table2[[#This Row],[% of ANY INTERNET]]</f>
        <v>12832642.694076119</v>
      </c>
      <c r="F80" s="33">
        <f>Table2[[#This Row],[UK pop]]/$B$2</f>
        <v>0.18798220314415132</v>
      </c>
      <c r="G80" s="126">
        <v>3</v>
      </c>
      <c r="H80" s="126">
        <v>3</v>
      </c>
    </row>
    <row r="81" spans="1:8" x14ac:dyDescent="0.25">
      <c r="A81" s="125" t="s">
        <v>59</v>
      </c>
      <c r="B81" s="29">
        <v>958.52924999999902</v>
      </c>
      <c r="C81" s="33">
        <v>0.34880977074235775</v>
      </c>
      <c r="D81" s="33">
        <f>Table2[[#This Row],[Total (per crossbreak)]]/$B$68</f>
        <v>0.25540347721822515</v>
      </c>
      <c r="E81" s="2">
        <f>$E$68*Table2[[#This Row],[% of ANY INTERNET]]</f>
        <v>12378970.311628284</v>
      </c>
      <c r="F81" s="33">
        <f>Table2[[#This Row],[UK pop]]/$B$2</f>
        <v>0.18133646882493984</v>
      </c>
      <c r="G81" s="126">
        <v>4</v>
      </c>
      <c r="H81" s="126">
        <v>4</v>
      </c>
    </row>
    <row r="82" spans="1:8" x14ac:dyDescent="0.25">
      <c r="A82" s="125" t="s">
        <v>281</v>
      </c>
      <c r="B82" s="29">
        <v>793.46878999999899</v>
      </c>
      <c r="C82" s="33">
        <v>0.2887441011644829</v>
      </c>
      <c r="D82" s="33">
        <f>Table2[[#This Row],[Total (per crossbreak)]]/$B$68</f>
        <v>0.21142253930189156</v>
      </c>
      <c r="E82" s="2">
        <f>$E$68*Table2[[#This Row],[% of ANY INTERNET]]</f>
        <v>10247289.370265556</v>
      </c>
      <c r="F82" s="33">
        <f>Table2[[#This Row],[UK pop]]/$B$2</f>
        <v>0.15011000290434301</v>
      </c>
      <c r="G82" s="126">
        <v>5</v>
      </c>
      <c r="H82" s="126">
        <v>6</v>
      </c>
    </row>
    <row r="83" spans="1:8" x14ac:dyDescent="0.25">
      <c r="A83" s="125" t="s">
        <v>58</v>
      </c>
      <c r="B83" s="29">
        <v>766.91692999999998</v>
      </c>
      <c r="C83" s="33">
        <v>0.27908185225618631</v>
      </c>
      <c r="D83" s="33">
        <f>Table2[[#This Row],[Total (per crossbreak)]]/$B$68</f>
        <v>0.2043477031707967</v>
      </c>
      <c r="E83" s="2">
        <f>$E$68*Table2[[#This Row],[% of ANY INTERNET]]</f>
        <v>9904384.1468115002</v>
      </c>
      <c r="F83" s="33">
        <f>Table2[[#This Row],[UK pop]]/$B$2</f>
        <v>0.14508686925126565</v>
      </c>
      <c r="G83" s="126">
        <v>6</v>
      </c>
      <c r="H83" s="126">
        <v>7</v>
      </c>
    </row>
    <row r="84" spans="1:8" x14ac:dyDescent="0.25">
      <c r="A84" s="128" t="s">
        <v>283</v>
      </c>
      <c r="B84" s="29">
        <v>737.75137000000097</v>
      </c>
      <c r="C84" s="33">
        <v>0.4428279531812731</v>
      </c>
      <c r="D84" s="33">
        <f>Table2[[#This Row],[Total (per crossbreak)]]/$B$68</f>
        <v>0.1965764375166536</v>
      </c>
      <c r="E84" s="2">
        <f>$E$68*Table2[[#This Row],[% of ANY INTERNET]]</f>
        <v>9527724.1738769207</v>
      </c>
      <c r="F84" s="33">
        <f>Table2[[#This Row],[UK pop]]/$B$2</f>
        <v>0.13956927063682403</v>
      </c>
      <c r="G84" s="126">
        <v>7</v>
      </c>
      <c r="H84" s="126">
        <v>8</v>
      </c>
    </row>
    <row r="85" spans="1:8" x14ac:dyDescent="0.25">
      <c r="A85" s="125" t="s">
        <v>20</v>
      </c>
      <c r="B85" s="29">
        <v>603.15434000000005</v>
      </c>
      <c r="C85" s="33">
        <v>0.21948847889374093</v>
      </c>
      <c r="D85" s="33">
        <f>Table2[[#This Row],[Total (per crossbreak)]]/$B$68</f>
        <v>0.16071258726352253</v>
      </c>
      <c r="E85" s="2">
        <f>$E$68*Table2[[#This Row],[% of ANY INTERNET]]</f>
        <v>7789464.6075638905</v>
      </c>
      <c r="F85" s="33">
        <f>Table2[[#This Row],[UK pop]]/$B$2</f>
        <v>0.11410593695710099</v>
      </c>
      <c r="G85" s="126">
        <v>8</v>
      </c>
      <c r="H85" s="126">
        <v>9</v>
      </c>
    </row>
    <row r="86" spans="1:8" x14ac:dyDescent="0.25">
      <c r="A86" s="127" t="s">
        <v>287</v>
      </c>
      <c r="B86" s="29">
        <v>406.97705000000002</v>
      </c>
      <c r="C86" s="33">
        <v>0.244283943577431</v>
      </c>
      <c r="D86" s="33">
        <f>Table2[[#This Row],[Total (per crossbreak)]]/$B$68</f>
        <v>0.10844046096456168</v>
      </c>
      <c r="E86" s="2">
        <f>$E$68*Table2[[#This Row],[% of ANY INTERNET]]</f>
        <v>5255923.9266449772</v>
      </c>
      <c r="F86" s="33">
        <f>Table2[[#This Row],[UK pop]]/$B$2</f>
        <v>7.6992727284838788E-2</v>
      </c>
      <c r="G86" s="126">
        <v>9</v>
      </c>
      <c r="H86" s="126">
        <v>10</v>
      </c>
    </row>
    <row r="87" spans="1:8" x14ac:dyDescent="0.25">
      <c r="A87" s="127" t="s">
        <v>292</v>
      </c>
      <c r="B87" s="29">
        <v>334.47336000000001</v>
      </c>
      <c r="C87" s="33">
        <v>0.20076432172869149</v>
      </c>
      <c r="D87" s="33">
        <f>Table2[[#This Row],[Total (per crossbreak)]]/$B$68</f>
        <v>8.9121598721023182E-2</v>
      </c>
      <c r="E87" s="2">
        <f>$E$68*Table2[[#This Row],[% of ANY INTERNET]]</f>
        <v>4319571.6703173779</v>
      </c>
      <c r="F87" s="33">
        <f>Table2[[#This Row],[UK pop]]/$B$2</f>
        <v>6.3276335091926456E-2</v>
      </c>
      <c r="G87" s="126">
        <v>10</v>
      </c>
      <c r="H87" s="126">
        <v>11</v>
      </c>
    </row>
    <row r="88" spans="1:8" x14ac:dyDescent="0.25">
      <c r="A88" s="129" t="s">
        <v>294</v>
      </c>
      <c r="B88" s="29">
        <v>333.36070999999998</v>
      </c>
      <c r="C88" s="33">
        <v>0.20009646458583433</v>
      </c>
      <c r="D88" s="33">
        <f>Table2[[#This Row],[Total (per crossbreak)]]/$B$68</f>
        <v>8.8825129229949368E-2</v>
      </c>
      <c r="E88" s="2">
        <f>$E$68*Table2[[#This Row],[% of ANY INTERNET]]</f>
        <v>4305202.3004549211</v>
      </c>
      <c r="F88" s="33">
        <f>Table2[[#This Row],[UK pop]]/$B$2</f>
        <v>6.3065841753264046E-2</v>
      </c>
      <c r="G88" s="126">
        <v>11</v>
      </c>
      <c r="H88" s="126"/>
    </row>
    <row r="89" spans="1:8" x14ac:dyDescent="0.25">
      <c r="A89" s="127" t="s">
        <v>297</v>
      </c>
      <c r="B89" s="29">
        <v>319.77247999999997</v>
      </c>
      <c r="C89" s="33">
        <v>0.19194026410564224</v>
      </c>
      <c r="D89" s="33">
        <f>Table2[[#This Row],[Total (per crossbreak)]]/$B$68</f>
        <v>8.5204497735145213E-2</v>
      </c>
      <c r="E89" s="2">
        <f>$E$68*Table2[[#This Row],[% of ANY INTERNET]]</f>
        <v>4129716.475940357</v>
      </c>
      <c r="F89" s="33">
        <f>Table2[[#This Row],[UK pop]]/$B$2</f>
        <v>6.0495193391953105E-2</v>
      </c>
      <c r="G89" s="126">
        <v>12</v>
      </c>
      <c r="H89" s="126">
        <v>12</v>
      </c>
    </row>
    <row r="90" spans="1:8" x14ac:dyDescent="0.25">
      <c r="A90" s="125" t="s">
        <v>57</v>
      </c>
      <c r="B90" s="29">
        <v>315.43716999999998</v>
      </c>
      <c r="C90" s="33">
        <v>0.11478790756914119</v>
      </c>
      <c r="D90" s="33">
        <f>Table2[[#This Row],[Total (per crossbreak)]]/$B$68</f>
        <v>8.4049339195310407E-2</v>
      </c>
      <c r="E90" s="2">
        <f>$E$68*Table2[[#This Row],[% of ANY INTERNET]]</f>
        <v>4073727.9145253501</v>
      </c>
      <c r="F90" s="33">
        <f>Table2[[#This Row],[UK pop]]/$B$2</f>
        <v>5.9675030828670393E-2</v>
      </c>
      <c r="G90" s="126">
        <v>13</v>
      </c>
      <c r="H90" s="126">
        <v>13</v>
      </c>
    </row>
    <row r="91" spans="1:8" x14ac:dyDescent="0.25">
      <c r="A91" s="127" t="s">
        <v>300</v>
      </c>
      <c r="B91" s="29">
        <v>310.94157999999999</v>
      </c>
      <c r="C91" s="33">
        <v>0.18663960384153661</v>
      </c>
      <c r="D91" s="33">
        <f>Table2[[#This Row],[Total (per crossbreak)]]/$B$68</f>
        <v>8.2851473487876359E-2</v>
      </c>
      <c r="E91" s="2">
        <f>$E$68*Table2[[#This Row],[% of ANY INTERNET]]</f>
        <v>4015669.4096406498</v>
      </c>
      <c r="F91" s="33">
        <f>Table2[[#This Row],[UK pop]]/$B$2</f>
        <v>5.8824546176392212E-2</v>
      </c>
      <c r="G91" s="126">
        <v>14</v>
      </c>
      <c r="H91" s="126"/>
    </row>
    <row r="92" spans="1:8" x14ac:dyDescent="0.25">
      <c r="A92" s="128" t="s">
        <v>301</v>
      </c>
      <c r="B92" s="29">
        <v>304.47291999999999</v>
      </c>
      <c r="C92" s="33">
        <v>0.18275685474189676</v>
      </c>
      <c r="D92" s="33">
        <f>Table2[[#This Row],[Total (per crossbreak)]]/$B$68</f>
        <v>8.1127876365574197E-2</v>
      </c>
      <c r="E92" s="2">
        <f>$E$68*Table2[[#This Row],[% of ANY INTERNET]]</f>
        <v>3932129.601026549</v>
      </c>
      <c r="F92" s="33">
        <f>Table2[[#This Row],[UK pop]]/$B$2</f>
        <v>5.7600792219557682E-2</v>
      </c>
      <c r="G92" s="126">
        <v>15</v>
      </c>
      <c r="H92" s="126">
        <v>14</v>
      </c>
    </row>
    <row r="93" spans="1:8" x14ac:dyDescent="0.25">
      <c r="A93" s="127" t="s">
        <v>384</v>
      </c>
      <c r="B93" s="29">
        <v>821.74405999999897</v>
      </c>
      <c r="C93" s="33">
        <v>0.49324373349339673</v>
      </c>
      <c r="D93" s="33">
        <f>Table2[[#This Row],[Total (per crossbreak)]]/$B$68</f>
        <v>0.21895658406608021</v>
      </c>
      <c r="E93" s="2">
        <f>$E$68*Table2[[#This Row],[% of ANY INTERNET]]</f>
        <v>10612451.651837323</v>
      </c>
      <c r="F93" s="33">
        <f>Table2[[#This Row],[UK pop]]/$B$2</f>
        <v>0.15545917468691695</v>
      </c>
      <c r="G93" s="126">
        <v>16</v>
      </c>
      <c r="H93" s="126">
        <v>5</v>
      </c>
    </row>
    <row r="94" spans="1:8" x14ac:dyDescent="0.25">
      <c r="A94" s="127" t="s">
        <v>302</v>
      </c>
      <c r="B94" s="29">
        <v>123.58228</v>
      </c>
      <c r="C94" s="33">
        <v>7.4179039615846334E-2</v>
      </c>
      <c r="D94" s="33">
        <f>Table2[[#This Row],[Total (per crossbreak)]]/$B$68</f>
        <v>3.2928931521449503E-2</v>
      </c>
      <c r="E94" s="2">
        <f>$E$68*Table2[[#This Row],[% of ANY INTERNET]]</f>
        <v>1596009.0682296187</v>
      </c>
      <c r="F94" s="33">
        <f>Table2[[#This Row],[UK pop]]/$B$2</f>
        <v>2.3379541380229147E-2</v>
      </c>
      <c r="G94" s="126">
        <v>17</v>
      </c>
      <c r="H94" s="126">
        <v>16</v>
      </c>
    </row>
    <row r="95" spans="1:8" x14ac:dyDescent="0.25">
      <c r="A95" s="125" t="s">
        <v>270</v>
      </c>
      <c r="B95" s="29">
        <v>2579.3365199999998</v>
      </c>
      <c r="C95" s="33">
        <v>0.93862318777292575</v>
      </c>
      <c r="D95" s="33">
        <f>Table2[[#This Row],[Total (per crossbreak)]]/$B$68</f>
        <v>0.68727325339728218</v>
      </c>
      <c r="E95" s="2">
        <f>$E$68*Table2[[#This Row],[% of ANY INTERNET]]</f>
        <v>33310960.729449466</v>
      </c>
      <c r="F95" s="33">
        <f>Table2[[#This Row],[UK pop]]/$B$2</f>
        <v>0.48796400991207034</v>
      </c>
      <c r="G95" s="33"/>
      <c r="H95" s="33"/>
    </row>
    <row r="96" spans="1:8" x14ac:dyDescent="0.25">
      <c r="A96" s="125" t="s">
        <v>271</v>
      </c>
      <c r="B96" s="29">
        <v>2129.5998100000002</v>
      </c>
      <c r="C96" s="33">
        <v>0.7749635407569142</v>
      </c>
      <c r="D96" s="33">
        <f>Table2[[#This Row],[Total (per crossbreak)]]/$B$68</f>
        <v>0.56743933120170531</v>
      </c>
      <c r="E96" s="2">
        <f>$E$68*Table2[[#This Row],[% of ANY INTERNET]]</f>
        <v>27502815.196968965</v>
      </c>
      <c r="F96" s="33">
        <f>Table2[[#This Row],[UK pop]]/$B$2</f>
        <v>0.40288192515321081</v>
      </c>
      <c r="G96" s="33"/>
      <c r="H96" s="33"/>
    </row>
    <row r="97" spans="1:8" x14ac:dyDescent="0.25">
      <c r="A97" s="127" t="s">
        <v>272</v>
      </c>
      <c r="B97" s="29">
        <v>1465.13383</v>
      </c>
      <c r="C97" s="33">
        <v>0.8794320708283313</v>
      </c>
      <c r="D97" s="33">
        <f>Table2[[#This Row],[Total (per crossbreak)]]/$B$68</f>
        <v>0.39039004263256061</v>
      </c>
      <c r="E97" s="2">
        <f>$E$68*Table2[[#This Row],[% of ANY INTERNET]]</f>
        <v>18921538.580207396</v>
      </c>
      <c r="F97" s="33">
        <f>Table2[[#This Row],[UK pop]]/$B$2</f>
        <v>0.27717693026911805</v>
      </c>
      <c r="G97" s="33"/>
      <c r="H97" s="33"/>
    </row>
    <row r="98" spans="1:8" x14ac:dyDescent="0.25">
      <c r="A98" s="127" t="s">
        <v>273</v>
      </c>
      <c r="B98" s="29">
        <v>1223.63309</v>
      </c>
      <c r="C98" s="33">
        <v>0.73447364345738297</v>
      </c>
      <c r="D98" s="33">
        <f>Table2[[#This Row],[Total (per crossbreak)]]/$B$68</f>
        <v>0.32604132427391419</v>
      </c>
      <c r="E98" s="2">
        <f>$E$68*Table2[[#This Row],[% of ANY INTERNET]]</f>
        <v>15802666.10897476</v>
      </c>
      <c r="F98" s="33">
        <f>Table2[[#This Row],[UK pop]]/$B$2</f>
        <v>0.23148934023447906</v>
      </c>
      <c r="G98" s="33"/>
      <c r="H98" s="33"/>
    </row>
    <row r="99" spans="1:8" x14ac:dyDescent="0.25">
      <c r="A99" s="128" t="s">
        <v>274</v>
      </c>
      <c r="B99" s="29">
        <v>1179.70237</v>
      </c>
      <c r="C99" s="33">
        <v>0.70810466386554616</v>
      </c>
      <c r="D99" s="33">
        <f>Table2[[#This Row],[Total (per crossbreak)]]/$B$68</f>
        <v>0.31433583000266452</v>
      </c>
      <c r="E99" s="2">
        <f>$E$68*Table2[[#This Row],[% of ANY INTERNET]]</f>
        <v>15235320.794631505</v>
      </c>
      <c r="F99" s="33">
        <f>Table2[[#This Row],[UK pop]]/$B$2</f>
        <v>0.22317843930189182</v>
      </c>
      <c r="G99" s="33"/>
      <c r="H99" s="33"/>
    </row>
    <row r="100" spans="1:8" x14ac:dyDescent="0.25">
      <c r="A100" s="127" t="s">
        <v>276</v>
      </c>
      <c r="B100" s="29">
        <v>981.67101000000002</v>
      </c>
      <c r="C100" s="33">
        <v>0.58923830132052823</v>
      </c>
      <c r="D100" s="33">
        <f>Table2[[#This Row],[Total (per crossbreak)]]/$B$68</f>
        <v>0.26156968025579536</v>
      </c>
      <c r="E100" s="2">
        <f>$E$68*Table2[[#This Row],[% of ANY INTERNET]]</f>
        <v>12677835.640984524</v>
      </c>
      <c r="F100" s="33">
        <f>Table2[[#This Row],[UK pop]]/$B$2</f>
        <v>0.1857144729816147</v>
      </c>
      <c r="G100" s="33"/>
      <c r="H100" s="33"/>
    </row>
    <row r="101" spans="1:8" x14ac:dyDescent="0.25">
      <c r="A101" s="127" t="s">
        <v>277</v>
      </c>
      <c r="B101" s="29">
        <v>981.67101000000002</v>
      </c>
      <c r="C101" s="33">
        <v>0.58923830132052823</v>
      </c>
      <c r="D101" s="33">
        <f>Table2[[#This Row],[Total (per crossbreak)]]/$B$68</f>
        <v>0.26156968025579536</v>
      </c>
      <c r="E101" s="2">
        <f>$E$68*Table2[[#This Row],[% of ANY INTERNET]]</f>
        <v>12677835.640984524</v>
      </c>
      <c r="F101" s="33">
        <f>Table2[[#This Row],[UK pop]]/$B$2</f>
        <v>0.1857144729816147</v>
      </c>
      <c r="G101" s="33"/>
      <c r="H101" s="33"/>
    </row>
    <row r="102" spans="1:8" x14ac:dyDescent="0.25">
      <c r="A102" s="127" t="s">
        <v>278</v>
      </c>
      <c r="B102" s="29">
        <v>960.74857999999995</v>
      </c>
      <c r="C102" s="33">
        <v>0.57667981992797113</v>
      </c>
      <c r="D102" s="33">
        <f>Table2[[#This Row],[Total (per crossbreak)]]/$B$68</f>
        <v>0.25599482547295493</v>
      </c>
      <c r="E102" s="2">
        <f>$E$68*Table2[[#This Row],[% of ANY INTERNET]]</f>
        <v>12407631.951512218</v>
      </c>
      <c r="F102" s="33">
        <f>Table2[[#This Row],[UK pop]]/$B$2</f>
        <v>0.181756326085798</v>
      </c>
      <c r="G102" s="33"/>
      <c r="H102" s="33"/>
    </row>
    <row r="103" spans="1:8" x14ac:dyDescent="0.25">
      <c r="A103" s="127" t="s">
        <v>279</v>
      </c>
      <c r="B103" s="29">
        <v>914.86278999999899</v>
      </c>
      <c r="C103" s="33">
        <v>0.54913732893157208</v>
      </c>
      <c r="D103" s="33">
        <f>Table2[[#This Row],[Total (per crossbreak)]]/$B$68</f>
        <v>0.24376839594990649</v>
      </c>
      <c r="E103" s="2">
        <f>$E$68*Table2[[#This Row],[% of ANY INTERNET]]</f>
        <v>11815037.795271685</v>
      </c>
      <c r="F103" s="33">
        <f>Table2[[#This Row],[UK pop]]/$B$2</f>
        <v>0.17307556112443362</v>
      </c>
      <c r="G103" s="33"/>
      <c r="H103" s="33"/>
    </row>
    <row r="104" spans="1:8" x14ac:dyDescent="0.25">
      <c r="A104" s="128" t="s">
        <v>280</v>
      </c>
      <c r="B104" s="29">
        <v>889.33870000000104</v>
      </c>
      <c r="C104" s="33">
        <v>0.53381674669868007</v>
      </c>
      <c r="D104" s="33">
        <f>Table2[[#This Row],[Total (per crossbreak)]]/$B$68</f>
        <v>0.23696741273647776</v>
      </c>
      <c r="E104" s="2">
        <f>$E$68*Table2[[#This Row],[% of ANY INTERNET]]</f>
        <v>11485405.754996123</v>
      </c>
      <c r="F104" s="33">
        <f>Table2[[#This Row],[UK pop]]/$B$2</f>
        <v>0.16824686304289921</v>
      </c>
      <c r="G104" s="33"/>
      <c r="H104" s="33"/>
    </row>
    <row r="105" spans="1:8" x14ac:dyDescent="0.25">
      <c r="A105" s="128" t="s">
        <v>282</v>
      </c>
      <c r="B105" s="29">
        <v>803.56268999999998</v>
      </c>
      <c r="C105" s="33">
        <v>0.48233054621848737</v>
      </c>
      <c r="D105" s="33">
        <f>Table2[[#This Row],[Total (per crossbreak)]]/$B$68</f>
        <v>0.21411209432454037</v>
      </c>
      <c r="E105" s="2">
        <f>$E$68*Table2[[#This Row],[% of ANY INTERNET]]</f>
        <v>10377647.508453365</v>
      </c>
      <c r="F105" s="33">
        <f>Table2[[#This Row],[UK pop]]/$B$2</f>
        <v>0.15201958697042367</v>
      </c>
      <c r="G105" s="33"/>
      <c r="H105" s="33"/>
    </row>
    <row r="106" spans="1:8" x14ac:dyDescent="0.25">
      <c r="A106" s="127" t="s">
        <v>284</v>
      </c>
      <c r="B106" s="29">
        <v>759.54119000000003</v>
      </c>
      <c r="C106" s="33">
        <v>0.45590707683073228</v>
      </c>
      <c r="D106" s="33">
        <f>Table2[[#This Row],[Total (per crossbreak)]]/$B$68</f>
        <v>0.20238241140420998</v>
      </c>
      <c r="E106" s="2">
        <f>$E$68*Table2[[#This Row],[% of ANY INTERNET]]</f>
        <v>9809129.8116033804</v>
      </c>
      <c r="F106" s="33">
        <f>Table2[[#This Row],[UK pop]]/$B$2</f>
        <v>0.1436915120969891</v>
      </c>
      <c r="G106" s="33"/>
      <c r="H106" s="33"/>
    </row>
    <row r="107" spans="1:8" x14ac:dyDescent="0.25">
      <c r="A107" s="127" t="s">
        <v>285</v>
      </c>
      <c r="B107" s="29">
        <v>759.54119000000003</v>
      </c>
      <c r="C107" s="33">
        <v>0.45590707683073228</v>
      </c>
      <c r="D107" s="33">
        <f>Table2[[#This Row],[Total (per crossbreak)]]/$B$68</f>
        <v>0.20238241140420998</v>
      </c>
      <c r="E107" s="2">
        <f>$E$68*Table2[[#This Row],[% of ANY INTERNET]]</f>
        <v>9809129.8116033804</v>
      </c>
      <c r="F107" s="33">
        <f>Table2[[#This Row],[UK pop]]/$B$2</f>
        <v>0.1436915120969891</v>
      </c>
      <c r="G107" s="33"/>
      <c r="H107" s="33"/>
    </row>
    <row r="108" spans="1:8" x14ac:dyDescent="0.25">
      <c r="A108" s="128" t="s">
        <v>286</v>
      </c>
      <c r="B108" s="29">
        <v>722.00873999999999</v>
      </c>
      <c r="C108" s="33">
        <v>0.43337859543817525</v>
      </c>
      <c r="D108" s="33">
        <f>Table2[[#This Row],[Total (per crossbreak)]]/$B$68</f>
        <v>0.19238175859312551</v>
      </c>
      <c r="E108" s="2">
        <f>$E$68*Table2[[#This Row],[% of ANY INTERNET]]</f>
        <v>9324415.2509651165</v>
      </c>
      <c r="F108" s="33">
        <f>Table2[[#This Row],[UK pop]]/$B$2</f>
        <v>0.13659104860111912</v>
      </c>
      <c r="G108" s="33"/>
      <c r="H108" s="33"/>
    </row>
    <row r="109" spans="1:8" x14ac:dyDescent="0.25">
      <c r="A109" s="127" t="s">
        <v>288</v>
      </c>
      <c r="B109" s="29">
        <v>517.33718000000101</v>
      </c>
      <c r="C109" s="33">
        <v>0.31052651860744357</v>
      </c>
      <c r="D109" s="33">
        <f>Table2[[#This Row],[Total (per crossbreak)]]/$B$68</f>
        <v>0.13784630428990169</v>
      </c>
      <c r="E109" s="2">
        <f>$E$68*Table2[[#This Row],[% of ANY INTERNET]]</f>
        <v>6681174.9274438079</v>
      </c>
      <c r="F109" s="33">
        <f>Table2[[#This Row],[UK pop]]/$B$2</f>
        <v>9.7870876045830196E-2</v>
      </c>
      <c r="G109" s="33"/>
      <c r="H109" s="33"/>
    </row>
    <row r="110" spans="1:8" x14ac:dyDescent="0.25">
      <c r="A110" s="128" t="s">
        <v>289</v>
      </c>
      <c r="B110" s="29">
        <v>486.34845999999999</v>
      </c>
      <c r="C110" s="33">
        <v>0.29192584633853541</v>
      </c>
      <c r="D110" s="33">
        <f>Table2[[#This Row],[Total (per crossbreak)]]/$B$68</f>
        <v>0.12958925126565415</v>
      </c>
      <c r="E110" s="2">
        <f>$E$68*Table2[[#This Row],[% of ANY INTERNET]]</f>
        <v>6280969.6704050954</v>
      </c>
      <c r="F110" s="33">
        <f>Table2[[#This Row],[UK pop]]/$B$2</f>
        <v>9.2008368398614454E-2</v>
      </c>
      <c r="G110" s="33"/>
      <c r="H110" s="33"/>
    </row>
    <row r="111" spans="1:8" x14ac:dyDescent="0.25">
      <c r="A111" s="127" t="s">
        <v>290</v>
      </c>
      <c r="B111" s="29">
        <v>432.47376000000003</v>
      </c>
      <c r="C111" s="33">
        <v>0.25958809123649462</v>
      </c>
      <c r="D111" s="33">
        <f>Table2[[#This Row],[Total (per crossbreak)]]/$B$68</f>
        <v>0.11523414868105517</v>
      </c>
      <c r="E111" s="2">
        <f>$E$68*Table2[[#This Row],[% of ANY INTERNET]]</f>
        <v>5585202.3666447969</v>
      </c>
      <c r="F111" s="33">
        <f>Table2[[#This Row],[UK pop]]/$B$2</f>
        <v>8.1816245563549175E-2</v>
      </c>
      <c r="G111" s="33"/>
      <c r="H111" s="33"/>
    </row>
    <row r="112" spans="1:8" x14ac:dyDescent="0.25">
      <c r="A112" s="127" t="s">
        <v>291</v>
      </c>
      <c r="B112" s="29">
        <v>432.47376000000003</v>
      </c>
      <c r="C112" s="33">
        <v>0.25958809123649462</v>
      </c>
      <c r="D112" s="33">
        <f>Table2[[#This Row],[Total (per crossbreak)]]/$B$68</f>
        <v>0.11523414868105517</v>
      </c>
      <c r="E112" s="2">
        <f>$E$68*Table2[[#This Row],[% of ANY INTERNET]]</f>
        <v>5585202.3666447969</v>
      </c>
      <c r="F112" s="33">
        <f>Table2[[#This Row],[UK pop]]/$B$2</f>
        <v>8.1816245563549175E-2</v>
      </c>
      <c r="G112" s="33"/>
      <c r="H112" s="33"/>
    </row>
    <row r="113" spans="1:8" x14ac:dyDescent="0.25">
      <c r="A113" s="127" t="s">
        <v>293</v>
      </c>
      <c r="B113" s="29">
        <v>349.62664000000001</v>
      </c>
      <c r="C113" s="33">
        <v>0.20985992797118849</v>
      </c>
      <c r="D113" s="33">
        <f>Table2[[#This Row],[Total (per crossbreak)]]/$B$68</f>
        <v>9.3159243272049025E-2</v>
      </c>
      <c r="E113" s="2">
        <f>$E$68*Table2[[#This Row],[% of ANY INTERNET]]</f>
        <v>4515269.4054087074</v>
      </c>
      <c r="F113" s="33">
        <f>Table2[[#This Row],[UK pop]]/$B$2</f>
        <v>6.6143062723154802E-2</v>
      </c>
      <c r="G113" s="33"/>
      <c r="H113" s="33"/>
    </row>
    <row r="114" spans="1:8" x14ac:dyDescent="0.25">
      <c r="A114" s="127" t="s">
        <v>295</v>
      </c>
      <c r="B114" s="29">
        <v>334.47336000000001</v>
      </c>
      <c r="C114" s="33">
        <v>0.20076432172869149</v>
      </c>
      <c r="D114" s="33">
        <f>Table2[[#This Row],[Total (per crossbreak)]]/$B$68</f>
        <v>8.9121598721023182E-2</v>
      </c>
      <c r="E114" s="2">
        <f>$E$68*Table2[[#This Row],[% of ANY INTERNET]]</f>
        <v>4319571.6703173779</v>
      </c>
      <c r="F114" s="33">
        <f>Table2[[#This Row],[UK pop]]/$B$2</f>
        <v>6.3276335091926456E-2</v>
      </c>
      <c r="G114" s="33"/>
      <c r="H114" s="33"/>
    </row>
    <row r="115" spans="1:8" x14ac:dyDescent="0.25">
      <c r="A115" s="127" t="s">
        <v>296</v>
      </c>
      <c r="B115" s="29">
        <v>334.47336000000001</v>
      </c>
      <c r="C115" s="33">
        <v>0.20076432172869149</v>
      </c>
      <c r="D115" s="33">
        <f>Table2[[#This Row],[Total (per crossbreak)]]/$B$68</f>
        <v>8.9121598721023182E-2</v>
      </c>
      <c r="E115" s="2">
        <f>$E$68*Table2[[#This Row],[% of ANY INTERNET]]</f>
        <v>4319571.6703173779</v>
      </c>
      <c r="F115" s="33">
        <f>Table2[[#This Row],[UK pop]]/$B$2</f>
        <v>6.3276335091926456E-2</v>
      </c>
      <c r="G115" s="33"/>
      <c r="H115" s="33"/>
    </row>
    <row r="116" spans="1:8" x14ac:dyDescent="0.25">
      <c r="A116" s="127" t="s">
        <v>298</v>
      </c>
      <c r="B116" s="29">
        <v>333.36070999999998</v>
      </c>
      <c r="C116" s="33">
        <v>0.20009646458583433</v>
      </c>
      <c r="D116" s="33">
        <f>Table2[[#This Row],[Total (per crossbreak)]]/$B$68</f>
        <v>8.8825129229949368E-2</v>
      </c>
      <c r="E116" s="2">
        <f>$E$68*Table2[[#This Row],[% of ANY INTERNET]]</f>
        <v>4305202.3004549211</v>
      </c>
      <c r="F116" s="33">
        <f>Table2[[#This Row],[UK pop]]/$B$2</f>
        <v>6.3065841753264046E-2</v>
      </c>
      <c r="G116" s="33"/>
      <c r="H116" s="33"/>
    </row>
    <row r="117" spans="1:8" x14ac:dyDescent="0.25">
      <c r="A117" s="127" t="s">
        <v>299</v>
      </c>
      <c r="B117" s="29">
        <v>333.36070999999998</v>
      </c>
      <c r="C117" s="33">
        <v>0.20009646458583433</v>
      </c>
      <c r="D117" s="33">
        <f>Table2[[#This Row],[Total (per crossbreak)]]/$B$68</f>
        <v>8.8825129229949368E-2</v>
      </c>
      <c r="E117" s="2">
        <f>$E$68*Table2[[#This Row],[% of ANY INTERNET]]</f>
        <v>4305202.3004549211</v>
      </c>
      <c r="F117" s="33">
        <f>Table2[[#This Row],[UK pop]]/$B$2</f>
        <v>6.3065841753264046E-2</v>
      </c>
      <c r="G117" s="33"/>
      <c r="H117" s="33"/>
    </row>
    <row r="118" spans="1:8" x14ac:dyDescent="0.25">
      <c r="A118" s="125" t="s">
        <v>60</v>
      </c>
      <c r="B118" s="29">
        <v>297.72046</v>
      </c>
      <c r="C118" s="33">
        <v>0.1083407787481805</v>
      </c>
      <c r="D118" s="33">
        <f>Table2[[#This Row],[Total (per crossbreak)]]/$B$68</f>
        <v>7.9328659738875568E-2</v>
      </c>
      <c r="E118" s="2">
        <f>$E$68*Table2[[#This Row],[% of ANY INTERNET]]</f>
        <v>3844924.6441924646</v>
      </c>
      <c r="F118" s="33">
        <f>Table2[[#This Row],[UK pop]]/$B$2</f>
        <v>5.6323348414601654E-2</v>
      </c>
      <c r="G118" s="126"/>
      <c r="H118" s="126">
        <v>15</v>
      </c>
    </row>
    <row r="119" spans="1:8" x14ac:dyDescent="0.25">
      <c r="A119" s="127" t="s">
        <v>303</v>
      </c>
      <c r="B119" s="29">
        <v>255.18485000000001</v>
      </c>
      <c r="C119" s="33">
        <v>0.15317217887154863</v>
      </c>
      <c r="D119" s="33">
        <f>Table2[[#This Row],[Total (per crossbreak)]]/$B$68</f>
        <v>6.7994897415401018E-2</v>
      </c>
      <c r="E119" s="2">
        <f>$E$68*Table2[[#This Row],[% of ANY INTERNET]]</f>
        <v>3295596.542439702</v>
      </c>
      <c r="F119" s="33">
        <f>Table2[[#This Row],[UK pop]]/$B$2</f>
        <v>4.8276377164934728E-2</v>
      </c>
      <c r="G119" s="33"/>
      <c r="H119" s="33"/>
    </row>
    <row r="120" spans="1:8" x14ac:dyDescent="0.25">
      <c r="A120" s="127" t="s">
        <v>304</v>
      </c>
      <c r="B120" s="29">
        <v>243.98113000000001</v>
      </c>
      <c r="C120" s="33">
        <v>0.14644725690276111</v>
      </c>
      <c r="D120" s="33">
        <f>Table2[[#This Row],[Total (per crossbreak)]]/$B$68</f>
        <v>6.5009626965094588E-2</v>
      </c>
      <c r="E120" s="2">
        <f>$E$68*Table2[[#This Row],[% of ANY INTERNET]]</f>
        <v>3150905.5825552782</v>
      </c>
      <c r="F120" s="33">
        <f>Table2[[#This Row],[UK pop]]/$B$2</f>
        <v>4.6156835145217158E-2</v>
      </c>
      <c r="G120" s="33"/>
      <c r="H120" s="33"/>
    </row>
    <row r="121" spans="1:8" x14ac:dyDescent="0.25">
      <c r="A121" s="127" t="s">
        <v>305</v>
      </c>
      <c r="B121" s="29">
        <v>243.98113000000001</v>
      </c>
      <c r="C121" s="33">
        <v>0.14644725690276111</v>
      </c>
      <c r="D121" s="33">
        <f>Table2[[#This Row],[Total (per crossbreak)]]/$B$68</f>
        <v>6.5009626965094588E-2</v>
      </c>
      <c r="E121" s="2">
        <f>$E$68*Table2[[#This Row],[% of ANY INTERNET]]</f>
        <v>3150905.5825552782</v>
      </c>
      <c r="F121" s="33">
        <f>Table2[[#This Row],[UK pop]]/$B$2</f>
        <v>4.6156835145217158E-2</v>
      </c>
      <c r="G121" s="33"/>
      <c r="H121" s="33"/>
    </row>
    <row r="122" spans="1:8" x14ac:dyDescent="0.25">
      <c r="A122" s="125" t="s">
        <v>61</v>
      </c>
      <c r="B122" s="29">
        <v>243.16163</v>
      </c>
      <c r="C122" s="33">
        <v>8.8486764919941771E-2</v>
      </c>
      <c r="D122" s="33">
        <f>Table2[[#This Row],[Total (per crossbreak)]]/$B$68</f>
        <v>6.4791268318678388E-2</v>
      </c>
      <c r="E122" s="2">
        <f>$E$68*Table2[[#This Row],[% of ANY INTERNET]]</f>
        <v>3140322.1119200531</v>
      </c>
      <c r="F122" s="33">
        <f>Table2[[#This Row],[UK pop]]/$B$2</f>
        <v>4.6001800506261653E-2</v>
      </c>
      <c r="G122" s="126"/>
      <c r="H122" s="126"/>
    </row>
    <row r="123" spans="1:8" x14ac:dyDescent="0.25">
      <c r="A123" s="128" t="s">
        <v>135</v>
      </c>
      <c r="B123" s="29">
        <v>204.49170000000001</v>
      </c>
      <c r="C123" s="33">
        <v>0.12274411764705882</v>
      </c>
      <c r="D123" s="33">
        <f>Table2[[#This Row],[Total (per crossbreak)]]/$B$68</f>
        <v>5.4487529976019189E-2</v>
      </c>
      <c r="E123" s="2">
        <f>$E$68*Table2[[#This Row],[% of ANY INTERNET]]</f>
        <v>2640917.513236451</v>
      </c>
      <c r="F123" s="33">
        <f>Table2[[#This Row],[UK pop]]/$B$2</f>
        <v>3.8686146282973621E-2</v>
      </c>
      <c r="G123" s="126"/>
      <c r="H123" s="126"/>
    </row>
    <row r="124" spans="1:8" x14ac:dyDescent="0.25">
      <c r="A124" s="127" t="s">
        <v>306</v>
      </c>
      <c r="B124" s="29">
        <v>203.17112</v>
      </c>
      <c r="C124" s="33">
        <v>0.12195145258103242</v>
      </c>
      <c r="D124" s="33">
        <f>Table2[[#This Row],[Total (per crossbreak)]]/$B$68</f>
        <v>5.4135656807887025E-2</v>
      </c>
      <c r="E124" s="2">
        <f>$E$68*Table2[[#This Row],[% of ANY INTERNET]]</f>
        <v>2623862.8217764562</v>
      </c>
      <c r="F124" s="33">
        <f>Table2[[#This Row],[UK pop]]/$B$2</f>
        <v>3.8436316333599785E-2</v>
      </c>
      <c r="G124" s="33"/>
      <c r="H124" s="33"/>
    </row>
    <row r="125" spans="1:8" x14ac:dyDescent="0.25">
      <c r="A125" s="127" t="s">
        <v>307</v>
      </c>
      <c r="B125" s="29">
        <v>198.63267999999999</v>
      </c>
      <c r="C125" s="33">
        <v>0.11922729891956782</v>
      </c>
      <c r="D125" s="33">
        <f>Table2[[#This Row],[Total (per crossbreak)]]/$B$68</f>
        <v>5.2926373567812414E-2</v>
      </c>
      <c r="E125" s="2">
        <f>$E$68*Table2[[#This Row],[% of ANY INTERNET]]</f>
        <v>2565250.9285858138</v>
      </c>
      <c r="F125" s="33">
        <f>Table2[[#This Row],[UK pop]]/$B$2</f>
        <v>3.7577725233146814E-2</v>
      </c>
      <c r="G125" s="33"/>
      <c r="H125" s="33"/>
    </row>
    <row r="126" spans="1:8" x14ac:dyDescent="0.25">
      <c r="A126" s="127" t="s">
        <v>308</v>
      </c>
      <c r="B126" s="29">
        <v>195.43831</v>
      </c>
      <c r="C126" s="33">
        <v>0.11730990996398559</v>
      </c>
      <c r="D126" s="33">
        <f>Table2[[#This Row],[Total (per crossbreak)]]/$B$68</f>
        <v>5.2075222488675729E-2</v>
      </c>
      <c r="E126" s="2">
        <f>$E$68*Table2[[#This Row],[% of ANY INTERNET]]</f>
        <v>2523997.0895461021</v>
      </c>
      <c r="F126" s="33">
        <f>Table2[[#This Row],[UK pop]]/$B$2</f>
        <v>3.6973407966959769E-2</v>
      </c>
      <c r="G126" s="33"/>
      <c r="H126" s="33"/>
    </row>
    <row r="127" spans="1:8" x14ac:dyDescent="0.25">
      <c r="A127" s="127" t="s">
        <v>9</v>
      </c>
      <c r="B127" s="29">
        <v>188.71684999999999</v>
      </c>
      <c r="C127" s="33">
        <v>0.11327542016806723</v>
      </c>
      <c r="D127" s="33">
        <f>Table2[[#This Row],[Total (per crossbreak)]]/$B$68</f>
        <v>5.0284265920596857E-2</v>
      </c>
      <c r="E127" s="2">
        <f>$E$68*Table2[[#This Row],[% of ANY INTERNET]]</f>
        <v>2437192.4836451374</v>
      </c>
      <c r="F127" s="33">
        <f>Table2[[#This Row],[UK pop]]/$B$2</f>
        <v>3.570182880362377E-2</v>
      </c>
      <c r="G127" s="33"/>
      <c r="H127" s="33"/>
    </row>
    <row r="128" spans="1:8" x14ac:dyDescent="0.25">
      <c r="A128" s="127" t="s">
        <v>309</v>
      </c>
      <c r="B128" s="29">
        <v>174.8254</v>
      </c>
      <c r="C128" s="33">
        <v>0.10493721488595438</v>
      </c>
      <c r="D128" s="33">
        <f>Table2[[#This Row],[Total (per crossbreak)]]/$B$68</f>
        <v>4.6582840394351184E-2</v>
      </c>
      <c r="E128" s="2">
        <f>$E$68*Table2[[#This Row],[% of ANY INTERNET]]</f>
        <v>2257790.7104228083</v>
      </c>
      <c r="F128" s="33">
        <f>Table2[[#This Row],[UK pop]]/$B$2</f>
        <v>3.3073816679989342E-2</v>
      </c>
      <c r="G128" s="33"/>
      <c r="H128" s="33"/>
    </row>
    <row r="129" spans="1:8" x14ac:dyDescent="0.25">
      <c r="A129" s="127" t="s">
        <v>310</v>
      </c>
      <c r="B129" s="29">
        <v>174.8254</v>
      </c>
      <c r="C129" s="33">
        <v>0.10493721488595438</v>
      </c>
      <c r="D129" s="33">
        <f>Table2[[#This Row],[Total (per crossbreak)]]/$B$68</f>
        <v>4.6582840394351184E-2</v>
      </c>
      <c r="E129" s="2">
        <f>$E$68*Table2[[#This Row],[% of ANY INTERNET]]</f>
        <v>2257790.7104228083</v>
      </c>
      <c r="F129" s="33">
        <f>Table2[[#This Row],[UK pop]]/$B$2</f>
        <v>3.3073816679989342E-2</v>
      </c>
      <c r="G129" s="33"/>
      <c r="H129" s="33"/>
    </row>
    <row r="130" spans="1:8" x14ac:dyDescent="0.25">
      <c r="A130" s="127" t="s">
        <v>311</v>
      </c>
      <c r="B130" s="29">
        <v>173.77772999999999</v>
      </c>
      <c r="C130" s="33">
        <v>0.1043083613445378</v>
      </c>
      <c r="D130" s="33">
        <f>Table2[[#This Row],[Total (per crossbreak)]]/$B$68</f>
        <v>4.6303685051958428E-2</v>
      </c>
      <c r="E130" s="2">
        <f>$E$68*Table2[[#This Row],[% of ANY INTERNET]]</f>
        <v>2244260.5277743563</v>
      </c>
      <c r="F130" s="33">
        <f>Table2[[#This Row],[UK pop]]/$B$2</f>
        <v>3.2875616386890481E-2</v>
      </c>
      <c r="G130" s="33"/>
      <c r="H130" s="33"/>
    </row>
    <row r="131" spans="1:8" x14ac:dyDescent="0.25">
      <c r="A131" s="127" t="s">
        <v>312</v>
      </c>
      <c r="B131" s="29">
        <v>173.77772999999999</v>
      </c>
      <c r="C131" s="33">
        <v>0.1043083613445378</v>
      </c>
      <c r="D131" s="33">
        <f>Table2[[#This Row],[Total (per crossbreak)]]/$B$68</f>
        <v>4.6303685051958428E-2</v>
      </c>
      <c r="E131" s="2">
        <f>$E$68*Table2[[#This Row],[% of ANY INTERNET]]</f>
        <v>2244260.5277743563</v>
      </c>
      <c r="F131" s="33">
        <f>Table2[[#This Row],[UK pop]]/$B$2</f>
        <v>3.2875616386890481E-2</v>
      </c>
      <c r="G131" s="33"/>
      <c r="H131" s="33"/>
    </row>
    <row r="132" spans="1:8" x14ac:dyDescent="0.25">
      <c r="A132" s="127" t="s">
        <v>313</v>
      </c>
      <c r="B132" s="29">
        <v>168.96437</v>
      </c>
      <c r="C132" s="33">
        <v>0.10141918967587035</v>
      </c>
      <c r="D132" s="33">
        <f>Table2[[#This Row],[Total (per crossbreak)]]/$B$68</f>
        <v>4.5021148414601656E-2</v>
      </c>
      <c r="E132" s="2">
        <f>$E$68*Table2[[#This Row],[% of ANY INTERNET]]</f>
        <v>2182098.1675342503</v>
      </c>
      <c r="F132" s="33">
        <f>Table2[[#This Row],[UK pop]]/$B$2</f>
        <v>3.1965015374367176E-2</v>
      </c>
      <c r="G132" s="126"/>
      <c r="H132" s="126"/>
    </row>
    <row r="133" spans="1:8" x14ac:dyDescent="0.25">
      <c r="A133" s="127" t="s">
        <v>314</v>
      </c>
      <c r="B133" s="29">
        <v>159.50918999999999</v>
      </c>
      <c r="C133" s="33">
        <v>9.574381152460984E-2</v>
      </c>
      <c r="D133" s="33">
        <f>Table2[[#This Row],[Total (per crossbreak)]]/$B$68</f>
        <v>4.2501782573940841E-2</v>
      </c>
      <c r="E133" s="2">
        <f>$E$68*Table2[[#This Row],[% of ANY INTERNET]]</f>
        <v>2059988.8083142764</v>
      </c>
      <c r="F133" s="33">
        <f>Table2[[#This Row],[UK pop]]/$B$2</f>
        <v>3.0176265627497999E-2</v>
      </c>
      <c r="G133" s="33"/>
      <c r="H133" s="33"/>
    </row>
    <row r="134" spans="1:8" x14ac:dyDescent="0.25">
      <c r="A134" s="125" t="s">
        <v>9</v>
      </c>
      <c r="B134" s="29">
        <v>155.72219999999999</v>
      </c>
      <c r="C134" s="33">
        <v>5.6667467248908289E-2</v>
      </c>
      <c r="D134" s="33">
        <f>Table2[[#This Row],[Total (per crossbreak)]]/$B$68</f>
        <v>4.1492725819344524E-2</v>
      </c>
      <c r="E134" s="2">
        <f>$E$68*Table2[[#This Row],[% of ANY INTERNET]]</f>
        <v>2011081.5508879297</v>
      </c>
      <c r="F134" s="33">
        <f>Table2[[#This Row],[UK pop]]/$B$2</f>
        <v>2.9459835331734612E-2</v>
      </c>
      <c r="G134" s="33"/>
      <c r="H134" s="33"/>
    </row>
    <row r="135" spans="1:8" x14ac:dyDescent="0.25">
      <c r="A135" s="127" t="s">
        <v>315</v>
      </c>
      <c r="B135" s="29">
        <v>155.63434000000001</v>
      </c>
      <c r="C135" s="33">
        <v>9.341797118847539E-2</v>
      </c>
      <c r="D135" s="33">
        <f>Table2[[#This Row],[Total (per crossbreak)]]/$B$68</f>
        <v>4.1469315214495074E-2</v>
      </c>
      <c r="E135" s="2">
        <f>$E$68*Table2[[#This Row],[% of ANY INTERNET]]</f>
        <v>2009946.8788561898</v>
      </c>
      <c r="F135" s="33">
        <f>Table2[[#This Row],[UK pop]]/$B$2</f>
        <v>2.94432138022915E-2</v>
      </c>
      <c r="G135" s="33"/>
      <c r="H135" s="33"/>
    </row>
    <row r="136" spans="1:8" x14ac:dyDescent="0.25">
      <c r="A136" s="127" t="s">
        <v>317</v>
      </c>
      <c r="B136" s="29">
        <v>151.76743999999999</v>
      </c>
      <c r="C136" s="33">
        <v>9.1096902761104437E-2</v>
      </c>
      <c r="D136" s="33">
        <f>Table2[[#This Row],[Total (per crossbreak)]]/$B$68</f>
        <v>4.0438966160405009E-2</v>
      </c>
      <c r="E136" s="2">
        <f>$E$68*Table2[[#This Row],[% of ANY INTERNET]]</f>
        <v>1960007.6200406288</v>
      </c>
      <c r="F136" s="33">
        <f>Table2[[#This Row],[UK pop]]/$B$2</f>
        <v>2.8711665973887558E-2</v>
      </c>
      <c r="G136" s="126"/>
      <c r="H136" s="126"/>
    </row>
    <row r="137" spans="1:8" x14ac:dyDescent="0.25">
      <c r="A137" s="128" t="s">
        <v>101</v>
      </c>
      <c r="B137" s="29">
        <v>148.37935999999999</v>
      </c>
      <c r="C137" s="33">
        <v>8.9063241296518603E-2</v>
      </c>
      <c r="D137" s="33">
        <f>Table2[[#This Row],[Total (per crossbreak)]]/$B$68</f>
        <v>3.9536200373034902E-2</v>
      </c>
      <c r="E137" s="2">
        <f>$E$68*Table2[[#This Row],[% of ANY INTERNET]]</f>
        <v>1916252.1042507645</v>
      </c>
      <c r="F137" s="33">
        <f>Table2[[#This Row],[UK pop]]/$B$2</f>
        <v>2.807070226485478E-2</v>
      </c>
      <c r="G137" s="126"/>
      <c r="H137" s="126"/>
    </row>
    <row r="138" spans="1:8" x14ac:dyDescent="0.25">
      <c r="A138" s="127" t="s">
        <v>318</v>
      </c>
      <c r="B138" s="29">
        <v>144.56187</v>
      </c>
      <c r="C138" s="33">
        <v>8.6771830732292915E-2</v>
      </c>
      <c r="D138" s="33">
        <f>Table2[[#This Row],[Total (per crossbreak)]]/$B$68</f>
        <v>3.8519016786570742E-2</v>
      </c>
      <c r="E138" s="2">
        <f>$E$68*Table2[[#This Row],[% of ANY INTERNET]]</f>
        <v>1866950.9531644124</v>
      </c>
      <c r="F138" s="33">
        <f>Table2[[#This Row],[UK pop]]/$B$2</f>
        <v>2.7348501918465228E-2</v>
      </c>
      <c r="G138" s="126"/>
      <c r="H138" s="126"/>
    </row>
    <row r="139" spans="1:8" x14ac:dyDescent="0.25">
      <c r="A139" s="127" t="s">
        <v>319</v>
      </c>
      <c r="B139" s="29">
        <v>143.75332</v>
      </c>
      <c r="C139" s="33">
        <v>8.6286506602641061E-2</v>
      </c>
      <c r="D139" s="33">
        <f>Table2[[#This Row],[Total (per crossbreak)]]/$B$68</f>
        <v>3.8303575806021853E-2</v>
      </c>
      <c r="E139" s="2">
        <f>$E$68*Table2[[#This Row],[% of ANY INTERNET]]</f>
        <v>1856508.8968104026</v>
      </c>
      <c r="F139" s="33">
        <f>Table2[[#This Row],[UK pop]]/$B$2</f>
        <v>2.7195538822275517E-2</v>
      </c>
      <c r="G139" s="33"/>
      <c r="H139" s="33"/>
    </row>
    <row r="140" spans="1:8" x14ac:dyDescent="0.25">
      <c r="A140" s="127" t="s">
        <v>320</v>
      </c>
      <c r="B140" s="29">
        <v>143.75332</v>
      </c>
      <c r="C140" s="33">
        <v>8.6286506602641061E-2</v>
      </c>
      <c r="D140" s="33">
        <f>Table2[[#This Row],[Total (per crossbreak)]]/$B$68</f>
        <v>3.8303575806021853E-2</v>
      </c>
      <c r="E140" s="2">
        <f>$E$68*Table2[[#This Row],[% of ANY INTERNET]]</f>
        <v>1856508.8968104026</v>
      </c>
      <c r="F140" s="33">
        <f>Table2[[#This Row],[UK pop]]/$B$2</f>
        <v>2.7195538822275517E-2</v>
      </c>
      <c r="G140" s="33"/>
      <c r="H140" s="33"/>
    </row>
    <row r="141" spans="1:8" x14ac:dyDescent="0.25">
      <c r="A141" s="127" t="s">
        <v>321</v>
      </c>
      <c r="B141" s="29">
        <v>143.75332</v>
      </c>
      <c r="C141" s="33">
        <v>8.6286506602641061E-2</v>
      </c>
      <c r="D141" s="33">
        <f>Table2[[#This Row],[Total (per crossbreak)]]/$B$68</f>
        <v>3.8303575806021853E-2</v>
      </c>
      <c r="E141" s="2">
        <f>$E$68*Table2[[#This Row],[% of ANY INTERNET]]</f>
        <v>1856508.8968104026</v>
      </c>
      <c r="F141" s="33">
        <f>Table2[[#This Row],[UK pop]]/$B$2</f>
        <v>2.7195538822275517E-2</v>
      </c>
      <c r="G141" s="126"/>
      <c r="H141" s="126"/>
    </row>
    <row r="142" spans="1:8" x14ac:dyDescent="0.25">
      <c r="A142" s="128" t="s">
        <v>322</v>
      </c>
      <c r="B142" s="29">
        <v>142.53237999999999</v>
      </c>
      <c r="C142" s="33">
        <v>8.5553649459783901E-2</v>
      </c>
      <c r="D142" s="33">
        <f>Table2[[#This Row],[Total (per crossbreak)]]/$B$68</f>
        <v>3.797825206501465E-2</v>
      </c>
      <c r="E142" s="2">
        <f>$E$68*Table2[[#This Row],[% of ANY INTERNET]]</f>
        <v>1840741.010736733</v>
      </c>
      <c r="F142" s="33">
        <f>Table2[[#This Row],[UK pop]]/$B$2</f>
        <v>2.6964558966160401E-2</v>
      </c>
      <c r="G142" s="126"/>
      <c r="H142" s="126"/>
    </row>
    <row r="143" spans="1:8" x14ac:dyDescent="0.25">
      <c r="A143" s="128" t="s">
        <v>316</v>
      </c>
      <c r="B143" s="29">
        <v>138.99364</v>
      </c>
      <c r="C143" s="33">
        <v>8.342955582232893E-2</v>
      </c>
      <c r="D143" s="33">
        <f>Table2[[#This Row],[Total (per crossbreak)]]/$B$68</f>
        <v>3.7035342392752461E-2</v>
      </c>
      <c r="E143" s="2">
        <f>$E$68*Table2[[#This Row],[% of ANY INTERNET]]</f>
        <v>1795039.789411905</v>
      </c>
      <c r="F143" s="33">
        <f>Table2[[#This Row],[UK pop]]/$B$2</f>
        <v>2.6295093098854246E-2</v>
      </c>
      <c r="G143" s="126"/>
      <c r="H143" s="126"/>
    </row>
    <row r="144" spans="1:8" x14ac:dyDescent="0.25">
      <c r="A144" s="127" t="s">
        <v>323</v>
      </c>
      <c r="B144" s="29">
        <v>136.87228999999999</v>
      </c>
      <c r="C144" s="33">
        <v>8.2156236494597829E-2</v>
      </c>
      <c r="D144" s="33">
        <f>Table2[[#This Row],[Total (per crossbreak)]]/$B$68</f>
        <v>3.6470101252331466E-2</v>
      </c>
      <c r="E144" s="2">
        <f>$E$68*Table2[[#This Row],[% of ANY INTERNET]]</f>
        <v>1767643.5167675673</v>
      </c>
      <c r="F144" s="33">
        <f>Table2[[#This Row],[UK pop]]/$B$2</f>
        <v>2.5893771889155343E-2</v>
      </c>
      <c r="G144" s="126"/>
      <c r="H144" s="126"/>
    </row>
    <row r="145" spans="1:8" x14ac:dyDescent="0.25">
      <c r="A145" s="127" t="s">
        <v>325</v>
      </c>
      <c r="B145" s="29">
        <v>130.75120999999999</v>
      </c>
      <c r="C145" s="33">
        <v>7.8482118847539001E-2</v>
      </c>
      <c r="D145" s="33">
        <f>Table2[[#This Row],[Total (per crossbreak)]]/$B$68</f>
        <v>3.483911803890221E-2</v>
      </c>
      <c r="E145" s="2">
        <f>$E$68*Table2[[#This Row],[% of ANY INTERNET]]</f>
        <v>1688592.5461319797</v>
      </c>
      <c r="F145" s="33">
        <f>Table2[[#This Row],[UK pop]]/$B$2</f>
        <v>2.473577380762057E-2</v>
      </c>
      <c r="G145" s="126"/>
      <c r="H145" s="126"/>
    </row>
    <row r="146" spans="1:8" x14ac:dyDescent="0.25">
      <c r="A146" s="127" t="s">
        <v>324</v>
      </c>
      <c r="B146" s="29">
        <v>128.48392999999999</v>
      </c>
      <c r="C146" s="33">
        <v>7.7121206482593033E-2</v>
      </c>
      <c r="D146" s="33">
        <f>Table2[[#This Row],[Total (per crossbreak)]]/$B$68</f>
        <v>3.4234993338662402E-2</v>
      </c>
      <c r="E146" s="2">
        <f>$E$68*Table2[[#This Row],[% of ANY INTERNET]]</f>
        <v>1659311.6537563442</v>
      </c>
      <c r="F146" s="33">
        <f>Table2[[#This Row],[UK pop]]/$B$2</f>
        <v>2.4306845270450305E-2</v>
      </c>
      <c r="G146" s="126"/>
      <c r="H146" s="126"/>
    </row>
    <row r="147" spans="1:8" x14ac:dyDescent="0.25">
      <c r="A147" s="125" t="s">
        <v>132</v>
      </c>
      <c r="B147" s="29">
        <v>115.25757</v>
      </c>
      <c r="C147" s="33">
        <v>4.1942347161572052E-2</v>
      </c>
      <c r="D147" s="33">
        <f>Table2[[#This Row],[Total (per crossbreak)]]/$B$68</f>
        <v>3.071078337330136E-2</v>
      </c>
      <c r="E147" s="2">
        <f>$E$68*Table2[[#This Row],[% of ANY INTERNET]]</f>
        <v>1488499.2160859155</v>
      </c>
      <c r="F147" s="33">
        <f>Table2[[#This Row],[UK pop]]/$B$2</f>
        <v>2.1804656195043969E-2</v>
      </c>
      <c r="G147" s="126"/>
      <c r="H147" s="126"/>
    </row>
    <row r="148" spans="1:8" x14ac:dyDescent="0.25">
      <c r="A148" s="127" t="s">
        <v>326</v>
      </c>
      <c r="B148" s="29">
        <v>108.99131</v>
      </c>
      <c r="C148" s="33">
        <v>6.5420954381752702E-2</v>
      </c>
      <c r="D148" s="33">
        <f>Table2[[#This Row],[Total (per crossbreak)]]/$B$68</f>
        <v>2.9041116440181189E-2</v>
      </c>
      <c r="E148" s="2">
        <f>$E$68*Table2[[#This Row],[% of ANY INTERNET]]</f>
        <v>1407573.3116287023</v>
      </c>
      <c r="F148" s="33">
        <f>Table2[[#This Row],[UK pop]]/$B$2</f>
        <v>2.0619192672528642E-2</v>
      </c>
      <c r="G148" s="126"/>
      <c r="H148" s="126"/>
    </row>
    <row r="149" spans="1:8" x14ac:dyDescent="0.25">
      <c r="A149" s="127" t="s">
        <v>327</v>
      </c>
      <c r="B149" s="29">
        <v>108.43380999999999</v>
      </c>
      <c r="C149" s="33">
        <v>6.5086320528211283E-2</v>
      </c>
      <c r="D149" s="33">
        <f>Table2[[#This Row],[Total (per crossbreak)]]/$B$68</f>
        <v>2.8892568611777244E-2</v>
      </c>
      <c r="E149" s="2">
        <f>$E$68*Table2[[#This Row],[% of ANY INTERNET]]</f>
        <v>1400373.4521056542</v>
      </c>
      <c r="F149" s="33">
        <f>Table2[[#This Row],[UK pop]]/$B$2</f>
        <v>2.0513723714361845E-2</v>
      </c>
      <c r="G149" s="126"/>
      <c r="H149" s="126"/>
    </row>
    <row r="150" spans="1:8" x14ac:dyDescent="0.25">
      <c r="A150" s="127" t="s">
        <v>328</v>
      </c>
      <c r="B150" s="29">
        <v>104.9859</v>
      </c>
      <c r="C150" s="33">
        <v>6.3016746698679474E-2</v>
      </c>
      <c r="D150" s="33">
        <f>Table2[[#This Row],[Total (per crossbreak)]]/$B$68</f>
        <v>2.7973860911270982E-2</v>
      </c>
      <c r="E150" s="2">
        <f>$E$68*Table2[[#This Row],[% of ANY INTERNET]]</f>
        <v>1355845.2590148679</v>
      </c>
      <c r="F150" s="33">
        <f>Table2[[#This Row],[UK pop]]/$B$2</f>
        <v>1.9861441247002395E-2</v>
      </c>
      <c r="G150" s="126"/>
      <c r="H150" s="126"/>
    </row>
    <row r="151" spans="1:8" x14ac:dyDescent="0.25">
      <c r="A151" s="127" t="s">
        <v>330</v>
      </c>
      <c r="B151" s="29">
        <v>100.42841</v>
      </c>
      <c r="C151" s="33">
        <v>6.0281158463385352E-2</v>
      </c>
      <c r="D151" s="33">
        <f>Table2[[#This Row],[Total (per crossbreak)]]/$B$68</f>
        <v>2.6759501731947775E-2</v>
      </c>
      <c r="E151" s="2">
        <f>$E$68*Table2[[#This Row],[% of ANY INTERNET]]</f>
        <v>1296987.3437185504</v>
      </c>
      <c r="F151" s="33">
        <f>Table2[[#This Row],[UK pop]]/$B$2</f>
        <v>1.8999246229682919E-2</v>
      </c>
      <c r="G151" s="33"/>
      <c r="H151" s="33"/>
    </row>
    <row r="152" spans="1:8" x14ac:dyDescent="0.25">
      <c r="A152" s="127" t="s">
        <v>331</v>
      </c>
      <c r="B152" s="29">
        <v>100.42841</v>
      </c>
      <c r="C152" s="33">
        <v>6.0281158463385352E-2</v>
      </c>
      <c r="D152" s="33">
        <f>Table2[[#This Row],[Total (per crossbreak)]]/$B$68</f>
        <v>2.6759501731947775E-2</v>
      </c>
      <c r="E152" s="2">
        <f>$E$68*Table2[[#This Row],[% of ANY INTERNET]]</f>
        <v>1296987.3437185504</v>
      </c>
      <c r="F152" s="33">
        <f>Table2[[#This Row],[UK pop]]/$B$2</f>
        <v>1.8999246229682919E-2</v>
      </c>
      <c r="G152" s="33"/>
      <c r="H152" s="33"/>
    </row>
    <row r="153" spans="1:8" x14ac:dyDescent="0.25">
      <c r="A153" s="127" t="s">
        <v>339</v>
      </c>
      <c r="B153" s="29">
        <v>97.471599999999995</v>
      </c>
      <c r="C153" s="33">
        <v>5.8506362545018002E-2</v>
      </c>
      <c r="D153" s="33">
        <f>Table2[[#This Row],[Total (per crossbreak)]]/$B$68</f>
        <v>2.5971649347188916E-2</v>
      </c>
      <c r="E153" s="2">
        <f>$E$68*Table2[[#This Row],[% of ANY INTERNET]]</f>
        <v>1258801.4842811618</v>
      </c>
      <c r="F153" s="33">
        <f>Table2[[#This Row],[UK pop]]/$B$2</f>
        <v>1.843987103650413E-2</v>
      </c>
      <c r="G153" s="126"/>
      <c r="H153" s="126"/>
    </row>
    <row r="154" spans="1:8" x14ac:dyDescent="0.25">
      <c r="A154" s="127" t="s">
        <v>333</v>
      </c>
      <c r="B154" s="29">
        <v>93.338989999999995</v>
      </c>
      <c r="C154" s="33">
        <v>5.6025804321728691E-2</v>
      </c>
      <c r="D154" s="33">
        <f>Table2[[#This Row],[Total (per crossbreak)]]/$B$68</f>
        <v>2.4870500932587261E-2</v>
      </c>
      <c r="E154" s="2">
        <f>$E$68*Table2[[#This Row],[% of ANY INTERNET]]</f>
        <v>1205430.7013869118</v>
      </c>
      <c r="F154" s="33">
        <f>Table2[[#This Row],[UK pop]]/$B$2</f>
        <v>1.7658055662136955E-2</v>
      </c>
      <c r="G154" s="126"/>
      <c r="H154" s="126"/>
    </row>
    <row r="155" spans="1:8" x14ac:dyDescent="0.25">
      <c r="A155" s="125" t="s">
        <v>62</v>
      </c>
      <c r="B155" s="29">
        <v>90.639030000000005</v>
      </c>
      <c r="C155" s="33">
        <v>3.2983635371179043E-2</v>
      </c>
      <c r="D155" s="33">
        <f>Table2[[#This Row],[Total (per crossbreak)]]/$B$68</f>
        <v>2.4151087130295765E-2</v>
      </c>
      <c r="E155" s="2">
        <f>$E$68*Table2[[#This Row],[% of ANY INTERNET]]</f>
        <v>1170561.9431486172</v>
      </c>
      <c r="F155" s="33">
        <f>Table2[[#This Row],[UK pop]]/$B$2</f>
        <v>1.7147271862509993E-2</v>
      </c>
      <c r="G155" s="126"/>
      <c r="H155" s="126"/>
    </row>
    <row r="156" spans="1:8" x14ac:dyDescent="0.25">
      <c r="A156" s="127" t="s">
        <v>335</v>
      </c>
      <c r="B156" s="29">
        <v>87.572239999999994</v>
      </c>
      <c r="C156" s="33">
        <v>5.2564369747899159E-2</v>
      </c>
      <c r="D156" s="33">
        <f>Table2[[#This Row],[Total (per crossbreak)]]/$B$68</f>
        <v>2.3333930189181985E-2</v>
      </c>
      <c r="E156" s="2">
        <f>$E$68*Table2[[#This Row],[% of ANY INTERNET]]</f>
        <v>1130955.7419168877</v>
      </c>
      <c r="F156" s="33">
        <f>Table2[[#This Row],[UK pop]]/$B$2</f>
        <v>1.6567090434319209E-2</v>
      </c>
      <c r="G156" s="126"/>
      <c r="H156" s="126"/>
    </row>
    <row r="157" spans="1:8" x14ac:dyDescent="0.25">
      <c r="A157" s="127" t="s">
        <v>336</v>
      </c>
      <c r="B157" s="29">
        <v>87.572239999999994</v>
      </c>
      <c r="C157" s="33">
        <v>5.2564369747899159E-2</v>
      </c>
      <c r="D157" s="33">
        <f>Table2[[#This Row],[Total (per crossbreak)]]/$B$68</f>
        <v>2.3333930189181985E-2</v>
      </c>
      <c r="E157" s="2">
        <f>$E$68*Table2[[#This Row],[% of ANY INTERNET]]</f>
        <v>1130955.7419168877</v>
      </c>
      <c r="F157" s="33">
        <f>Table2[[#This Row],[UK pop]]/$B$2</f>
        <v>1.6567090434319209E-2</v>
      </c>
      <c r="G157" s="33"/>
      <c r="H157" s="33"/>
    </row>
    <row r="158" spans="1:8" x14ac:dyDescent="0.25">
      <c r="A158" s="127" t="s">
        <v>337</v>
      </c>
      <c r="B158" s="29">
        <v>87.572239999999994</v>
      </c>
      <c r="C158" s="33">
        <v>5.2564369747899159E-2</v>
      </c>
      <c r="D158" s="33">
        <f>Table2[[#This Row],[Total (per crossbreak)]]/$B$68</f>
        <v>2.3333930189181985E-2</v>
      </c>
      <c r="E158" s="2">
        <f>$E$68*Table2[[#This Row],[% of ANY INTERNET]]</f>
        <v>1130955.7419168877</v>
      </c>
      <c r="F158" s="33">
        <f>Table2[[#This Row],[UK pop]]/$B$2</f>
        <v>1.6567090434319209E-2</v>
      </c>
      <c r="G158" s="33"/>
      <c r="H158" s="33"/>
    </row>
    <row r="159" spans="1:8" x14ac:dyDescent="0.25">
      <c r="A159" s="127" t="s">
        <v>334</v>
      </c>
      <c r="B159" s="29">
        <v>85.599140000000006</v>
      </c>
      <c r="C159" s="33">
        <v>5.1380036014405765E-2</v>
      </c>
      <c r="D159" s="33">
        <f>Table2[[#This Row],[Total (per crossbreak)]]/$B$68</f>
        <v>2.2808190780708767E-2</v>
      </c>
      <c r="E159" s="2">
        <f>$E$68*Table2[[#This Row],[% of ANY INTERNET]]</f>
        <v>1105474.0507511005</v>
      </c>
      <c r="F159" s="33">
        <f>Table2[[#This Row],[UK pop]]/$B$2</f>
        <v>1.6193815454303224E-2</v>
      </c>
      <c r="G159" s="126"/>
      <c r="H159" s="126"/>
    </row>
    <row r="160" spans="1:8" x14ac:dyDescent="0.25">
      <c r="A160" s="127" t="s">
        <v>329</v>
      </c>
      <c r="B160" s="29">
        <v>83.328209999999999</v>
      </c>
      <c r="C160" s="33">
        <v>5.0016932773109243E-2</v>
      </c>
      <c r="D160" s="33">
        <f>Table2[[#This Row],[Total (per crossbreak)]]/$B$68</f>
        <v>2.2203093525179855E-2</v>
      </c>
      <c r="E160" s="2">
        <f>$E$68*Table2[[#This Row],[% of ANY INTERNET]]</f>
        <v>1076146.0202817265</v>
      </c>
      <c r="F160" s="33">
        <f>Table2[[#This Row],[UK pop]]/$B$2</f>
        <v>1.5764196402877698E-2</v>
      </c>
      <c r="G160" s="126"/>
      <c r="H160" s="126"/>
    </row>
    <row r="161" spans="1:8" x14ac:dyDescent="0.25">
      <c r="A161" s="127" t="s">
        <v>340</v>
      </c>
      <c r="B161" s="29">
        <v>83.328209999999999</v>
      </c>
      <c r="C161" s="33">
        <v>5.0016932773109243E-2</v>
      </c>
      <c r="D161" s="33">
        <f>Table2[[#This Row],[Total (per crossbreak)]]/$B$68</f>
        <v>2.2203093525179855E-2</v>
      </c>
      <c r="E161" s="2">
        <f>$E$68*Table2[[#This Row],[% of ANY INTERNET]]</f>
        <v>1076146.0202817265</v>
      </c>
      <c r="F161" s="33">
        <f>Table2[[#This Row],[UK pop]]/$B$2</f>
        <v>1.5764196402877698E-2</v>
      </c>
      <c r="G161" s="33"/>
      <c r="H161" s="33"/>
    </row>
    <row r="162" spans="1:8" x14ac:dyDescent="0.25">
      <c r="A162" s="127" t="s">
        <v>341</v>
      </c>
      <c r="B162" s="29">
        <v>83.328209999999999</v>
      </c>
      <c r="C162" s="33">
        <v>5.0016932773109243E-2</v>
      </c>
      <c r="D162" s="33">
        <f>Table2[[#This Row],[Total (per crossbreak)]]/$B$68</f>
        <v>2.2203093525179855E-2</v>
      </c>
      <c r="E162" s="2">
        <f>$E$68*Table2[[#This Row],[% of ANY INTERNET]]</f>
        <v>1076146.0202817265</v>
      </c>
      <c r="F162" s="33">
        <f>Table2[[#This Row],[UK pop]]/$B$2</f>
        <v>1.5764196402877698E-2</v>
      </c>
      <c r="G162" s="33"/>
      <c r="H162" s="33"/>
    </row>
    <row r="163" spans="1:8" x14ac:dyDescent="0.25">
      <c r="A163" s="127" t="s">
        <v>338</v>
      </c>
      <c r="B163" s="29">
        <v>80.987250000000003</v>
      </c>
      <c r="C163" s="33">
        <v>4.8611794717887159E-2</v>
      </c>
      <c r="D163" s="33">
        <f>Table2[[#This Row],[Total (per crossbreak)]]/$B$68</f>
        <v>2.157933653077538E-2</v>
      </c>
      <c r="E163" s="2">
        <f>$E$68*Table2[[#This Row],[% of ANY INTERNET]]</f>
        <v>1045913.5841398881</v>
      </c>
      <c r="F163" s="33">
        <f>Table2[[#This Row],[UK pop]]/$B$2</f>
        <v>1.5321328936850519E-2</v>
      </c>
      <c r="G163" s="126"/>
      <c r="H163" s="126"/>
    </row>
    <row r="164" spans="1:8" x14ac:dyDescent="0.25">
      <c r="A164" s="127" t="s">
        <v>332</v>
      </c>
      <c r="B164" s="29">
        <v>79.41713</v>
      </c>
      <c r="C164" s="33">
        <v>4.7669345738295316E-2</v>
      </c>
      <c r="D164" s="33">
        <f>Table2[[#This Row],[Total (per crossbreak)]]/$B$68</f>
        <v>2.1160972555289103E-2</v>
      </c>
      <c r="E164" s="2">
        <f>$E$68*Table2[[#This Row],[% of ANY INTERNET]]</f>
        <v>1025636.1968137384</v>
      </c>
      <c r="F164" s="33">
        <f>Table2[[#This Row],[UK pop]]/$B$2</f>
        <v>1.5024290514255264E-2</v>
      </c>
      <c r="G164" s="126"/>
      <c r="H164" s="126"/>
    </row>
    <row r="165" spans="1:8" x14ac:dyDescent="0.25">
      <c r="A165" s="127" t="s">
        <v>342</v>
      </c>
      <c r="B165" s="29">
        <v>78.233249999999998</v>
      </c>
      <c r="C165" s="33">
        <v>4.695873349339736E-2</v>
      </c>
      <c r="D165" s="33">
        <f>Table2[[#This Row],[Total (per crossbreak)]]/$B$68</f>
        <v>2.0845523581135093E-2</v>
      </c>
      <c r="E165" s="2">
        <f>$E$68*Table2[[#This Row],[% of ANY INTERNET]]</f>
        <v>1010346.9238233414</v>
      </c>
      <c r="F165" s="33">
        <f>Table2[[#This Row],[UK pop]]/$B$2</f>
        <v>1.4800321742605916E-2</v>
      </c>
      <c r="G165" s="126"/>
      <c r="H165" s="126"/>
    </row>
    <row r="166" spans="1:8" x14ac:dyDescent="0.25">
      <c r="A166" s="127" t="s">
        <v>343</v>
      </c>
      <c r="B166" s="29">
        <v>73.703810000000004</v>
      </c>
      <c r="C166" s="33">
        <v>4.423998199279712E-2</v>
      </c>
      <c r="D166" s="33">
        <f>Table2[[#This Row],[Total (per crossbreak)]]/$B$68</f>
        <v>1.9638638422595257E-2</v>
      </c>
      <c r="E166" s="2">
        <f>$E$68*Table2[[#This Row],[% of ANY INTERNET]]</f>
        <v>951851.26154876628</v>
      </c>
      <c r="F166" s="33">
        <f>Table2[[#This Row],[UK pop]]/$B$2</f>
        <v>1.3943433280042631E-2</v>
      </c>
      <c r="G166" s="126"/>
      <c r="H166" s="126"/>
    </row>
    <row r="167" spans="1:8" x14ac:dyDescent="0.25">
      <c r="A167" s="125" t="s">
        <v>355</v>
      </c>
      <c r="B167" s="29">
        <v>73.244479999999996</v>
      </c>
      <c r="C167" s="33">
        <v>2.6653740902474524E-2</v>
      </c>
      <c r="D167" s="33">
        <f>Table2[[#This Row],[Total (per crossbreak)]]/$B$68</f>
        <v>1.9516248334665601E-2</v>
      </c>
      <c r="E167" s="2">
        <f>$E$68*Table2[[#This Row],[% of ANY INTERNET]]</f>
        <v>945919.22302908602</v>
      </c>
      <c r="F167" s="33">
        <f>Table2[[#This Row],[UK pop]]/$B$2</f>
        <v>1.3856536317612576E-2</v>
      </c>
      <c r="G167" s="126"/>
      <c r="H167" s="126"/>
    </row>
    <row r="168" spans="1:8" x14ac:dyDescent="0.25">
      <c r="A168" s="128" t="s">
        <v>105</v>
      </c>
      <c r="B168" s="29">
        <v>70.423349999999999</v>
      </c>
      <c r="C168" s="33">
        <v>4.2270918367346935E-2</v>
      </c>
      <c r="D168" s="33">
        <f>Table2[[#This Row],[Total (per crossbreak)]]/$B$68</f>
        <v>1.8764548361310952E-2</v>
      </c>
      <c r="E168" s="2">
        <f>$E$68*Table2[[#This Row],[% of ANY INTERNET]]</f>
        <v>909485.60922414076</v>
      </c>
      <c r="F168" s="33">
        <f>Table2[[#This Row],[UK pop]]/$B$2</f>
        <v>1.3322829336530777E-2</v>
      </c>
      <c r="G168" s="126"/>
      <c r="H168" s="126"/>
    </row>
    <row r="169" spans="1:8" x14ac:dyDescent="0.25">
      <c r="A169" s="127" t="s">
        <v>346</v>
      </c>
      <c r="B169" s="29">
        <v>69.45881</v>
      </c>
      <c r="C169" s="33">
        <v>4.1691962785114042E-2</v>
      </c>
      <c r="D169" s="33">
        <f>Table2[[#This Row],[Total (per crossbreak)]]/$B$68</f>
        <v>1.8507543298694376E-2</v>
      </c>
      <c r="E169" s="2">
        <f>$E$68*Table2[[#This Row],[% of ANY INTERNET]]</f>
        <v>897029.01280376222</v>
      </c>
      <c r="F169" s="33">
        <f>Table2[[#This Row],[UK pop]]/$B$2</f>
        <v>1.3140355742073007E-2</v>
      </c>
      <c r="G169" s="33"/>
      <c r="H169" s="33"/>
    </row>
    <row r="170" spans="1:8" x14ac:dyDescent="0.25">
      <c r="A170" s="128" t="s">
        <v>344</v>
      </c>
      <c r="B170" s="29">
        <v>66.191779999999994</v>
      </c>
      <c r="C170" s="33">
        <v>3.9730960384153656E-2</v>
      </c>
      <c r="D170" s="33">
        <f>Table2[[#This Row],[Total (per crossbreak)]]/$B$68</f>
        <v>1.7637031707966957E-2</v>
      </c>
      <c r="E170" s="2">
        <f>$E$68*Table2[[#This Row],[% of ANY INTERNET]]</f>
        <v>854836.80283500114</v>
      </c>
      <c r="F170" s="33">
        <f>Table2[[#This Row],[UK pop]]/$B$2</f>
        <v>1.2522292512656538E-2</v>
      </c>
      <c r="G170" s="126"/>
      <c r="H170" s="126"/>
    </row>
    <row r="171" spans="1:8" x14ac:dyDescent="0.25">
      <c r="A171" s="127" t="s">
        <v>345</v>
      </c>
      <c r="B171" s="29">
        <v>63.954639999999998</v>
      </c>
      <c r="C171" s="33">
        <v>3.838813925570228E-2</v>
      </c>
      <c r="D171" s="33">
        <f>Table2[[#This Row],[Total (per crossbreak)]]/$B$68</f>
        <v>1.7040937916333598E-2</v>
      </c>
      <c r="E171" s="2">
        <f>$E$68*Table2[[#This Row],[% of ANY INTERNET]]</f>
        <v>825945.15488272847</v>
      </c>
      <c r="F171" s="33">
        <f>Table2[[#This Row],[UK pop]]/$B$2</f>
        <v>1.2099065920596855E-2</v>
      </c>
      <c r="G171" s="126"/>
      <c r="H171" s="126"/>
    </row>
    <row r="172" spans="1:8" x14ac:dyDescent="0.25">
      <c r="A172" s="127" t="s">
        <v>8</v>
      </c>
      <c r="B172" s="29">
        <v>62.507750000000001</v>
      </c>
      <c r="C172" s="33">
        <v>3.7519657863145262E-2</v>
      </c>
      <c r="D172" s="33">
        <f>Table2[[#This Row],[Total (per crossbreak)]]/$B$68</f>
        <v>1.6655409006128431E-2</v>
      </c>
      <c r="E172" s="2">
        <f>$E$68*Table2[[#This Row],[% of ANY INTERNET]]</f>
        <v>807259.22708846256</v>
      </c>
      <c r="F172" s="33">
        <f>Table2[[#This Row],[UK pop]]/$B$2</f>
        <v>1.1825340394351186E-2</v>
      </c>
      <c r="G172" s="33"/>
      <c r="H172" s="33"/>
    </row>
    <row r="173" spans="1:8" x14ac:dyDescent="0.25">
      <c r="A173" s="127" t="s">
        <v>354</v>
      </c>
      <c r="B173" s="29">
        <v>61.935319999999997</v>
      </c>
      <c r="C173" s="33">
        <v>3.7176062424969986E-2</v>
      </c>
      <c r="D173" s="33">
        <f>Table2[[#This Row],[Total (per crossbreak)]]/$B$68</f>
        <v>1.6502883026911802E-2</v>
      </c>
      <c r="E173" s="2">
        <f>$E$68*Table2[[#This Row],[% of ANY INTERNET]]</f>
        <v>799866.55339020514</v>
      </c>
      <c r="F173" s="33">
        <f>Table2[[#This Row],[UK pop]]/$B$2</f>
        <v>1.171704694910738E-2</v>
      </c>
      <c r="G173" s="126"/>
      <c r="H173" s="126"/>
    </row>
    <row r="174" spans="1:8" x14ac:dyDescent="0.25">
      <c r="A174" s="125" t="s">
        <v>360</v>
      </c>
      <c r="B174" s="29">
        <v>57.907380000000003</v>
      </c>
      <c r="C174" s="33">
        <v>2.107255458515284E-2</v>
      </c>
      <c r="D174" s="33">
        <f>Table2[[#This Row],[Total (per crossbreak)]]/$B$68</f>
        <v>1.5429624300559554E-2</v>
      </c>
      <c r="E174" s="2">
        <f>$E$68*Table2[[#This Row],[% of ANY INTERNET]]</f>
        <v>747847.53604981618</v>
      </c>
      <c r="F174" s="33">
        <f>Table2[[#This Row],[UK pop]]/$B$2</f>
        <v>1.0955033253397282E-2</v>
      </c>
      <c r="G174" s="126"/>
      <c r="H174" s="126"/>
    </row>
    <row r="175" spans="1:8" x14ac:dyDescent="0.25">
      <c r="A175" s="127" t="s">
        <v>347</v>
      </c>
      <c r="B175" s="29">
        <v>57.271279999999997</v>
      </c>
      <c r="C175" s="33">
        <v>3.4376518607442973E-2</v>
      </c>
      <c r="D175" s="33">
        <f>Table2[[#This Row],[Total (per crossbreak)]]/$B$68</f>
        <v>1.5260133226751932E-2</v>
      </c>
      <c r="E175" s="2">
        <f>$E$68*Table2[[#This Row],[% of ANY INTERNET]]</f>
        <v>739632.59319311485</v>
      </c>
      <c r="F175" s="33">
        <f>Table2[[#This Row],[UK pop]]/$B$2</f>
        <v>1.0834694590993873E-2</v>
      </c>
      <c r="G175" s="126"/>
      <c r="H175" s="126"/>
    </row>
    <row r="176" spans="1:8" x14ac:dyDescent="0.25">
      <c r="A176" s="127" t="s">
        <v>348</v>
      </c>
      <c r="B176" s="29">
        <v>53.18103</v>
      </c>
      <c r="C176" s="33">
        <v>3.1921386554621851E-2</v>
      </c>
      <c r="D176" s="33">
        <f>Table2[[#This Row],[Total (per crossbreak)]]/$B$68</f>
        <v>1.4170271782573941E-2</v>
      </c>
      <c r="E176" s="2">
        <f>$E$68*Table2[[#This Row],[% of ANY INTERNET]]</f>
        <v>686808.87047715427</v>
      </c>
      <c r="F176" s="33">
        <f>Table2[[#This Row],[UK pop]]/$B$2</f>
        <v>1.0060892965627498E-2</v>
      </c>
      <c r="G176" s="126"/>
      <c r="H176" s="126"/>
    </row>
    <row r="177" spans="1:8" x14ac:dyDescent="0.25">
      <c r="A177" s="127" t="s">
        <v>351</v>
      </c>
      <c r="B177" s="29">
        <v>53.18103</v>
      </c>
      <c r="C177" s="33">
        <v>3.1921386554621851E-2</v>
      </c>
      <c r="D177" s="33">
        <f>Table2[[#This Row],[Total (per crossbreak)]]/$B$68</f>
        <v>1.4170271782573941E-2</v>
      </c>
      <c r="E177" s="2">
        <f>$E$68*Table2[[#This Row],[% of ANY INTERNET]]</f>
        <v>686808.87047715427</v>
      </c>
      <c r="F177" s="33">
        <f>Table2[[#This Row],[UK pop]]/$B$2</f>
        <v>1.0060892965627498E-2</v>
      </c>
      <c r="G177" s="33"/>
      <c r="H177" s="33"/>
    </row>
    <row r="178" spans="1:8" x14ac:dyDescent="0.25">
      <c r="A178" s="127" t="s">
        <v>352</v>
      </c>
      <c r="B178" s="29">
        <v>53.18103</v>
      </c>
      <c r="C178" s="33">
        <v>3.1921386554621851E-2</v>
      </c>
      <c r="D178" s="33">
        <f>Table2[[#This Row],[Total (per crossbreak)]]/$B$68</f>
        <v>1.4170271782573941E-2</v>
      </c>
      <c r="E178" s="2">
        <f>$E$68*Table2[[#This Row],[% of ANY INTERNET]]</f>
        <v>686808.87047715427</v>
      </c>
      <c r="F178" s="33">
        <f>Table2[[#This Row],[UK pop]]/$B$2</f>
        <v>1.0060892965627498E-2</v>
      </c>
      <c r="G178" s="33"/>
      <c r="H178" s="33"/>
    </row>
    <row r="179" spans="1:8" x14ac:dyDescent="0.25">
      <c r="A179" s="127" t="s">
        <v>349</v>
      </c>
      <c r="B179" s="29">
        <v>52.753149999999998</v>
      </c>
      <c r="C179" s="33">
        <v>3.1664555822328931E-2</v>
      </c>
      <c r="D179" s="33">
        <f>Table2[[#This Row],[Total (per crossbreak)]]/$B$68</f>
        <v>1.4056261657340793E-2</v>
      </c>
      <c r="E179" s="2">
        <f>$E$68*Table2[[#This Row],[% of ANY INTERNET]]</f>
        <v>681282.99443639757</v>
      </c>
      <c r="F179" s="33">
        <f>Table2[[#This Row],[UK pop]]/$B$2</f>
        <v>9.9799457767119643E-3</v>
      </c>
      <c r="G179" s="126"/>
      <c r="H179" s="126"/>
    </row>
    <row r="180" spans="1:8" x14ac:dyDescent="0.25">
      <c r="A180" s="127" t="s">
        <v>353</v>
      </c>
      <c r="B180" s="29">
        <v>51.9846</v>
      </c>
      <c r="C180" s="33">
        <v>3.1203241296518608E-2</v>
      </c>
      <c r="D180" s="33">
        <f>Table2[[#This Row],[Total (per crossbreak)]]/$B$68</f>
        <v>1.3851478816946443E-2</v>
      </c>
      <c r="E180" s="2">
        <f>$E$68*Table2[[#This Row],[% of ANY INTERNET]]</f>
        <v>671357.5199315747</v>
      </c>
      <c r="F180" s="33">
        <f>Table2[[#This Row],[UK pop]]/$B$2</f>
        <v>9.8345499600319738E-3</v>
      </c>
      <c r="G180" s="126"/>
      <c r="H180" s="126"/>
    </row>
    <row r="181" spans="1:8" x14ac:dyDescent="0.25">
      <c r="A181" s="127" t="s">
        <v>350</v>
      </c>
      <c r="B181" s="29">
        <v>50.163870000000003</v>
      </c>
      <c r="C181" s="33">
        <v>3.0110366146458584E-2</v>
      </c>
      <c r="D181" s="33">
        <f>Table2[[#This Row],[Total (per crossbreak)]]/$B$68</f>
        <v>1.3366338928856915E-2</v>
      </c>
      <c r="E181" s="2">
        <f>$E$68*Table2[[#This Row],[% of ANY INTERNET]]</f>
        <v>647843.61817480414</v>
      </c>
      <c r="F181" s="33">
        <f>Table2[[#This Row],[UK pop]]/$B$2</f>
        <v>9.4901006394884097E-3</v>
      </c>
      <c r="G181" s="126"/>
      <c r="H181" s="126"/>
    </row>
    <row r="182" spans="1:8" x14ac:dyDescent="0.25">
      <c r="A182" s="127" t="s">
        <v>356</v>
      </c>
      <c r="B182" s="29">
        <v>45.186979999999998</v>
      </c>
      <c r="C182" s="33">
        <v>2.7123037214885952E-2</v>
      </c>
      <c r="D182" s="33">
        <f>Table2[[#This Row],[Total (per crossbreak)]]/$B$68</f>
        <v>1.2040229150013322E-2</v>
      </c>
      <c r="E182" s="2">
        <f>$E$68*Table2[[#This Row],[% of ANY INTERNET]]</f>
        <v>583569.3421897575</v>
      </c>
      <c r="F182" s="33">
        <f>Table2[[#This Row],[UK pop]]/$B$2</f>
        <v>8.5485626965094586E-3</v>
      </c>
      <c r="G182" s="33"/>
      <c r="H182" s="33"/>
    </row>
    <row r="183" spans="1:8" x14ac:dyDescent="0.25">
      <c r="A183" s="128" t="s">
        <v>136</v>
      </c>
      <c r="B183" s="29">
        <v>44.441119999999998</v>
      </c>
      <c r="C183" s="33">
        <v>2.6675342136854741E-2</v>
      </c>
      <c r="D183" s="33">
        <f>Table2[[#This Row],[Total (per crossbreak)]]/$B$68</f>
        <v>1.1841492139621636E-2</v>
      </c>
      <c r="E183" s="2">
        <f>$E$68*Table2[[#This Row],[% of ANY INTERNET]]</f>
        <v>573936.89873888623</v>
      </c>
      <c r="F183" s="33">
        <f>Table2[[#This Row],[UK pop]]/$B$2</f>
        <v>8.4074594191313624E-3</v>
      </c>
      <c r="G183" s="126"/>
      <c r="H183" s="126"/>
    </row>
    <row r="184" spans="1:8" x14ac:dyDescent="0.25">
      <c r="A184" s="127" t="s">
        <v>358</v>
      </c>
      <c r="B184" s="29">
        <v>41.096710000000002</v>
      </c>
      <c r="C184" s="33">
        <v>2.4667893157262907E-2</v>
      </c>
      <c r="D184" s="33">
        <f>Table2[[#This Row],[Total (per crossbreak)]]/$B$68</f>
        <v>1.0950362376765254E-2</v>
      </c>
      <c r="E184" s="2">
        <f>$E$68*Table2[[#This Row],[% of ANY INTERNET]]</f>
        <v>530745.36118287232</v>
      </c>
      <c r="F184" s="33">
        <f>Table2[[#This Row],[UK pop]]/$B$2</f>
        <v>7.7747572875033304E-3</v>
      </c>
      <c r="G184" s="33"/>
      <c r="H184" s="33"/>
    </row>
    <row r="185" spans="1:8" x14ac:dyDescent="0.25">
      <c r="A185" s="127" t="s">
        <v>359</v>
      </c>
      <c r="B185" s="29">
        <v>40.792009999999998</v>
      </c>
      <c r="C185" s="33">
        <v>2.4485E-2</v>
      </c>
      <c r="D185" s="33">
        <f>Table2[[#This Row],[Total (per crossbreak)]]/$B$68</f>
        <v>1.0869173994138023E-2</v>
      </c>
      <c r="E185" s="2">
        <f>$E$68*Table2[[#This Row],[% of ANY INTERNET]]</f>
        <v>526810.29894668795</v>
      </c>
      <c r="F185" s="33">
        <f>Table2[[#This Row],[UK pop]]/$B$2</f>
        <v>7.7171135358379958E-3</v>
      </c>
      <c r="G185" s="126"/>
      <c r="H185" s="126"/>
    </row>
    <row r="186" spans="1:8" x14ac:dyDescent="0.25">
      <c r="A186" s="127" t="s">
        <v>362</v>
      </c>
      <c r="B186" s="29">
        <v>40.498640000000002</v>
      </c>
      <c r="C186" s="33">
        <v>2.4308907563025211E-2</v>
      </c>
      <c r="D186" s="33">
        <f>Table2[[#This Row],[Total (per crossbreak)]]/$B$68</f>
        <v>1.0791004529709566E-2</v>
      </c>
      <c r="E186" s="2">
        <f>$E$68*Table2[[#This Row],[% of ANY INTERNET]]</f>
        <v>523021.55851928593</v>
      </c>
      <c r="F186" s="33">
        <f>Table2[[#This Row],[UK pop]]/$B$2</f>
        <v>7.6616132160937916E-3</v>
      </c>
      <c r="G186" s="126"/>
      <c r="H186" s="126"/>
    </row>
    <row r="187" spans="1:8" x14ac:dyDescent="0.25">
      <c r="A187" s="127" t="s">
        <v>357</v>
      </c>
      <c r="B187" s="29">
        <v>40.477690000000003</v>
      </c>
      <c r="C187" s="33">
        <v>2.4296332533013207E-2</v>
      </c>
      <c r="D187" s="33">
        <f>Table2[[#This Row],[Total (per crossbreak)]]/$B$68</f>
        <v>1.0785422328803624E-2</v>
      </c>
      <c r="E187" s="2">
        <f>$E$68*Table2[[#This Row],[% of ANY INTERNET]]</f>
        <v>522750.99877577409</v>
      </c>
      <c r="F187" s="33">
        <f>Table2[[#This Row],[UK pop]]/$B$2</f>
        <v>7.6576498534505731E-3</v>
      </c>
      <c r="G187" s="126"/>
      <c r="H187" s="126"/>
    </row>
    <row r="188" spans="1:8" x14ac:dyDescent="0.25">
      <c r="A188" s="128" t="s">
        <v>361</v>
      </c>
      <c r="B188" s="29">
        <v>39.315159999999999</v>
      </c>
      <c r="C188" s="33">
        <v>2.3598535414165664E-2</v>
      </c>
      <c r="D188" s="33">
        <f>Table2[[#This Row],[Total (per crossbreak)]]/$B$68</f>
        <v>1.04756621369571E-2</v>
      </c>
      <c r="E188" s="2">
        <f>$E$68*Table2[[#This Row],[% of ANY INTERNET]]</f>
        <v>507737.4513473807</v>
      </c>
      <c r="F188" s="33">
        <f>Table2[[#This Row],[UK pop]]/$B$2</f>
        <v>7.4377201172395411E-3</v>
      </c>
      <c r="G188" s="33"/>
      <c r="H188" s="33"/>
    </row>
    <row r="189" spans="1:8" x14ac:dyDescent="0.25">
      <c r="A189" s="128" t="s">
        <v>106</v>
      </c>
      <c r="B189" s="29">
        <v>38.31908</v>
      </c>
      <c r="C189" s="33">
        <v>2.3000648259303723E-2</v>
      </c>
      <c r="D189" s="33">
        <f>Table2[[#This Row],[Total (per crossbreak)]]/$B$68</f>
        <v>1.021025313082867E-2</v>
      </c>
      <c r="E189" s="2">
        <f>$E$68*Table2[[#This Row],[% of ANY INTERNET]]</f>
        <v>494873.5301389182</v>
      </c>
      <c r="F189" s="33">
        <f>Table2[[#This Row],[UK pop]]/$B$2</f>
        <v>7.2492797228883559E-3</v>
      </c>
      <c r="G189" s="126"/>
      <c r="H189" s="126"/>
    </row>
    <row r="190" spans="1:8" x14ac:dyDescent="0.25">
      <c r="A190" s="127" t="s">
        <v>363</v>
      </c>
      <c r="B190" s="29">
        <v>28.15747</v>
      </c>
      <c r="C190" s="33">
        <v>1.69012424969988E-2</v>
      </c>
      <c r="D190" s="33">
        <f>Table2[[#This Row],[Total (per crossbreak)]]/$B$68</f>
        <v>7.5026565414335195E-3</v>
      </c>
      <c r="E190" s="2">
        <f>$E$68*Table2[[#This Row],[% of ANY INTERNET]]</f>
        <v>363640.94802590989</v>
      </c>
      <c r="F190" s="33">
        <f>Table2[[#This Row],[UK pop]]/$B$2</f>
        <v>5.3268861444177983E-3</v>
      </c>
      <c r="G190" s="33"/>
      <c r="H190" s="33"/>
    </row>
    <row r="191" spans="1:8" x14ac:dyDescent="0.25">
      <c r="A191" s="127" t="s">
        <v>364</v>
      </c>
      <c r="B191" s="29">
        <v>25.09085</v>
      </c>
      <c r="C191" s="33">
        <v>1.5060534213685474E-2</v>
      </c>
      <c r="D191" s="33">
        <f>Table2[[#This Row],[Total (per crossbreak)]]/$B$68</f>
        <v>6.6855448974154005E-3</v>
      </c>
      <c r="E191" s="2">
        <f>$E$68*Table2[[#This Row],[% of ANY INTERNET]]</f>
        <v>324036.94226703967</v>
      </c>
      <c r="F191" s="33">
        <f>Table2[[#This Row],[UK pop]]/$B$2</f>
        <v>4.7467368771649341E-3</v>
      </c>
      <c r="G191" s="33"/>
      <c r="H191" s="33"/>
    </row>
    <row r="192" spans="1:8" x14ac:dyDescent="0.25">
      <c r="A192" s="127" t="s">
        <v>365</v>
      </c>
      <c r="B192" s="29">
        <v>20.532060000000001</v>
      </c>
      <c r="C192" s="33">
        <v>1.2324165666266507E-2</v>
      </c>
      <c r="D192" s="33">
        <f>Table2[[#This Row],[Total (per crossbreak)]]/$B$68</f>
        <v>5.4708393285371705E-3</v>
      </c>
      <c r="E192" s="2">
        <f>$E$68*Table2[[#This Row],[% of ANY INTERNET]]</f>
        <v>265162.23806062352</v>
      </c>
      <c r="F192" s="33">
        <f>Table2[[#This Row],[UK pop]]/$B$2</f>
        <v>3.8842959232613912E-3</v>
      </c>
      <c r="G192" s="126"/>
      <c r="H192" s="126"/>
    </row>
  </sheetData>
  <sortState xmlns:xlrd2="http://schemas.microsoft.com/office/spreadsheetml/2017/richdata2" ref="A24:D29">
    <sortCondition descending="1" ref="B24:B29"/>
  </sortState>
  <hyperlinks>
    <hyperlink ref="B6" r:id="rId1" display="Ofcom news consumption 2025 survey data" xr:uid="{00000000-0004-0000-0500-000002000000}"/>
    <hyperlink ref="A2" r:id="rId2" display="UK population (ONS '21 mid-year)" xr:uid="{CA059C65-2FC4-478F-B28F-643C99DAAC7B}"/>
    <hyperlink ref="D3" r:id="rId3" display="Source: News Consumption 2025 &lt;C1&gt; platforms for news" xr:uid="{FA7EE2CB-5E6E-4594-85C0-E530D1D0A5F4}"/>
    <hyperlink ref="D4" r:id="rId4" display="Source: News Consumption 2025 &lt;C1&gt; platforms for news" xr:uid="{D55C02EA-1321-4116-B49F-15C8F87C0595}"/>
    <hyperlink ref="H14" r:id="rId5" xr:uid="{8E52ED6F-3B8F-4474-A865-5EDFE379DDB9}"/>
    <hyperlink ref="H11" r:id="rId6" display="News consumption 2025 survey data (&lt;D15&gt;)" xr:uid="{A784988B-8969-458E-B3DB-F341B2E2888F}"/>
    <hyperlink ref="B56" r:id="rId7" xr:uid="{A5737849-6B1A-46A6-9A18-560D82F1EB96}"/>
    <hyperlink ref="A21" r:id="rId8" display="Ofcom news consumption 2025 survey data" xr:uid="{1452C66C-182E-46B1-9889-ADC06543DC5F}"/>
    <hyperlink ref="A33" r:id="rId9" xr:uid="{CC2E523F-1365-4FD7-AA10-58ED3CEE062C}"/>
  </hyperlinks>
  <pageMargins left="0.7" right="0.7" top="0.75" bottom="0.75" header="0.3" footer="0.3"/>
  <pageSetup orientation="portrait" r:id="rId10"/>
  <tableParts count="1">
    <tablePart r:id="rId1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9"/>
  <sheetViews>
    <sheetView workbookViewId="0">
      <selection activeCell="A2" sqref="A2"/>
    </sheetView>
  </sheetViews>
  <sheetFormatPr defaultRowHeight="15" x14ac:dyDescent="0.25"/>
  <cols>
    <col min="1" max="1" width="33.140625" customWidth="1"/>
    <col min="2" max="2" width="22.5703125" customWidth="1"/>
    <col min="3" max="4" width="14.28515625" bestFit="1" customWidth="1"/>
    <col min="5" max="5" width="11.85546875" customWidth="1"/>
    <col min="6" max="6" width="9.7109375" customWidth="1"/>
  </cols>
  <sheetData>
    <row r="1" spans="1:12" x14ac:dyDescent="0.25">
      <c r="A1" s="4" t="s">
        <v>195</v>
      </c>
      <c r="B1" s="2">
        <v>68265200</v>
      </c>
    </row>
    <row r="2" spans="1:12" x14ac:dyDescent="0.25">
      <c r="B2" s="4"/>
    </row>
    <row r="3" spans="1:12" x14ac:dyDescent="0.25">
      <c r="A3" s="34" t="s">
        <v>448</v>
      </c>
      <c r="F3" s="33"/>
    </row>
    <row r="4" spans="1:12" x14ac:dyDescent="0.25">
      <c r="A4" s="80" t="s">
        <v>117</v>
      </c>
      <c r="B4" s="12" t="s">
        <v>14</v>
      </c>
      <c r="C4" s="73" t="s">
        <v>118</v>
      </c>
      <c r="D4" s="12" t="s">
        <v>109</v>
      </c>
      <c r="E4" s="73" t="s">
        <v>173</v>
      </c>
      <c r="F4" s="33"/>
    </row>
    <row r="5" spans="1:12" x14ac:dyDescent="0.25">
      <c r="A5" s="74" t="s">
        <v>78</v>
      </c>
      <c r="B5" s="75" t="s">
        <v>78</v>
      </c>
      <c r="C5" s="77">
        <v>38600000</v>
      </c>
      <c r="D5" s="41">
        <v>0.77</v>
      </c>
      <c r="E5" s="71">
        <v>2900000</v>
      </c>
      <c r="F5" s="33"/>
    </row>
    <row r="6" spans="1:12" x14ac:dyDescent="0.25">
      <c r="A6" s="75" t="s">
        <v>119</v>
      </c>
      <c r="B6" s="75" t="s">
        <v>161</v>
      </c>
      <c r="C6" s="57">
        <v>20800000</v>
      </c>
      <c r="D6" s="78">
        <v>0.41</v>
      </c>
      <c r="E6" s="57">
        <v>471400000</v>
      </c>
      <c r="F6" s="33"/>
    </row>
    <row r="7" spans="1:12" x14ac:dyDescent="0.25">
      <c r="A7" s="75" t="s">
        <v>1</v>
      </c>
      <c r="B7" s="75" t="s">
        <v>162</v>
      </c>
      <c r="C7" s="57">
        <v>20100000</v>
      </c>
      <c r="D7" s="78">
        <v>0.4</v>
      </c>
      <c r="E7" s="57">
        <v>209000000</v>
      </c>
      <c r="F7" s="33"/>
    </row>
    <row r="8" spans="1:12" x14ac:dyDescent="0.25">
      <c r="A8" s="75" t="s">
        <v>11</v>
      </c>
      <c r="B8" s="75" t="s">
        <v>2</v>
      </c>
      <c r="C8" s="57">
        <v>19900000</v>
      </c>
      <c r="D8" s="78">
        <v>0.4</v>
      </c>
      <c r="E8" s="57">
        <v>173200000</v>
      </c>
      <c r="F8" s="33"/>
    </row>
    <row r="9" spans="1:12" x14ac:dyDescent="0.25">
      <c r="A9" s="75" t="s">
        <v>120</v>
      </c>
      <c r="B9" s="75" t="s">
        <v>166</v>
      </c>
      <c r="C9" s="57">
        <v>18200000</v>
      </c>
      <c r="D9" s="78">
        <v>0.36</v>
      </c>
      <c r="E9" s="57">
        <v>107800000</v>
      </c>
      <c r="F9" s="33"/>
    </row>
    <row r="10" spans="1:12" x14ac:dyDescent="0.25">
      <c r="A10" s="75" t="s">
        <v>88</v>
      </c>
      <c r="B10" s="75" t="s">
        <v>175</v>
      </c>
      <c r="C10" s="57">
        <v>18200000</v>
      </c>
      <c r="D10" s="78">
        <v>0.36</v>
      </c>
      <c r="E10" s="57">
        <v>74500000</v>
      </c>
      <c r="F10" s="33"/>
    </row>
    <row r="11" spans="1:12" x14ac:dyDescent="0.25">
      <c r="A11" s="75" t="s">
        <v>51</v>
      </c>
      <c r="B11" s="75" t="s">
        <v>201</v>
      </c>
      <c r="C11" s="57">
        <v>16900000</v>
      </c>
      <c r="D11" s="78">
        <v>0.34</v>
      </c>
      <c r="E11" s="71">
        <v>1100000</v>
      </c>
      <c r="F11" s="33"/>
    </row>
    <row r="12" spans="1:12" x14ac:dyDescent="0.25">
      <c r="A12" s="75" t="s">
        <v>12</v>
      </c>
      <c r="B12" s="75" t="s">
        <v>388</v>
      </c>
      <c r="C12" s="57">
        <v>16399999.999999998</v>
      </c>
      <c r="D12" s="78">
        <v>0.33</v>
      </c>
      <c r="E12" s="57">
        <v>134000000</v>
      </c>
      <c r="F12" s="33"/>
    </row>
    <row r="13" spans="1:12" x14ac:dyDescent="0.25">
      <c r="A13" s="75" t="s">
        <v>121</v>
      </c>
      <c r="B13" s="75" t="s">
        <v>166</v>
      </c>
      <c r="C13" s="57">
        <v>15700000</v>
      </c>
      <c r="D13" s="78">
        <v>0.31</v>
      </c>
      <c r="E13" s="57">
        <v>115500000</v>
      </c>
      <c r="F13" s="33"/>
      <c r="L13" s="15"/>
    </row>
    <row r="14" spans="1:12" x14ac:dyDescent="0.25">
      <c r="A14" s="75" t="s">
        <v>79</v>
      </c>
      <c r="B14" s="75" t="s">
        <v>79</v>
      </c>
      <c r="C14" s="57">
        <v>14600000</v>
      </c>
      <c r="D14" s="78">
        <v>0.28999999999999998</v>
      </c>
      <c r="E14" s="57">
        <v>114600000</v>
      </c>
      <c r="F14" s="33"/>
    </row>
    <row r="15" spans="1:12" x14ac:dyDescent="0.25">
      <c r="A15" s="75" t="s">
        <v>4</v>
      </c>
      <c r="B15" s="75" t="s">
        <v>176</v>
      </c>
      <c r="C15" s="57">
        <v>14400000</v>
      </c>
      <c r="D15" s="78">
        <v>0.28999999999999998</v>
      </c>
      <c r="E15" s="57">
        <v>185300000</v>
      </c>
      <c r="F15" s="33"/>
    </row>
    <row r="16" spans="1:12" x14ac:dyDescent="0.25">
      <c r="A16" s="75" t="s">
        <v>6</v>
      </c>
      <c r="B16" s="75" t="s">
        <v>161</v>
      </c>
      <c r="C16" s="57">
        <v>14000000</v>
      </c>
      <c r="D16" s="78">
        <v>0.28000000000000003</v>
      </c>
      <c r="E16" s="57">
        <v>43700000</v>
      </c>
      <c r="F16" s="33"/>
      <c r="L16" s="15"/>
    </row>
    <row r="17" spans="1:12" x14ac:dyDescent="0.25">
      <c r="A17" s="75" t="s">
        <v>122</v>
      </c>
      <c r="B17" s="75" t="s">
        <v>201</v>
      </c>
      <c r="C17" s="57">
        <v>13900000</v>
      </c>
      <c r="D17" s="78">
        <v>0.28000000000000003</v>
      </c>
      <c r="E17" s="57">
        <v>189700000</v>
      </c>
      <c r="F17" s="33"/>
    </row>
    <row r="18" spans="1:12" x14ac:dyDescent="0.25">
      <c r="A18" s="75" t="s">
        <v>3</v>
      </c>
      <c r="B18" s="75" t="s">
        <v>166</v>
      </c>
      <c r="C18" s="57">
        <v>12100000</v>
      </c>
      <c r="D18" s="78">
        <v>0.24</v>
      </c>
      <c r="E18" s="57">
        <v>57200000</v>
      </c>
      <c r="F18" s="33"/>
    </row>
    <row r="19" spans="1:12" x14ac:dyDescent="0.25">
      <c r="A19" s="76" t="s">
        <v>202</v>
      </c>
      <c r="B19" s="76" t="s">
        <v>201</v>
      </c>
      <c r="C19" s="72">
        <v>11600000</v>
      </c>
      <c r="D19" s="79">
        <v>0.23</v>
      </c>
      <c r="E19" s="72">
        <v>51700000</v>
      </c>
      <c r="F19" s="33"/>
      <c r="L19" s="15"/>
    </row>
    <row r="20" spans="1:12" x14ac:dyDescent="0.25">
      <c r="L20" s="15"/>
    </row>
    <row r="21" spans="1:12" ht="15.75" thickBot="1" x14ac:dyDescent="0.3">
      <c r="A21" s="7" t="s">
        <v>10</v>
      </c>
      <c r="B21" s="4" t="s">
        <v>366</v>
      </c>
      <c r="I21" s="7"/>
      <c r="J21" s="50"/>
    </row>
    <row r="22" spans="1:12" ht="15.75" thickBot="1" x14ac:dyDescent="0.3">
      <c r="A22" s="130" t="s">
        <v>113</v>
      </c>
      <c r="B22" s="5"/>
      <c r="C22" s="5"/>
      <c r="D22" s="6"/>
      <c r="I22" s="17"/>
    </row>
    <row r="23" spans="1:12" x14ac:dyDescent="0.25">
      <c r="A23" s="58" t="s">
        <v>369</v>
      </c>
      <c r="I23" s="58"/>
    </row>
    <row r="24" spans="1:12" x14ac:dyDescent="0.25">
      <c r="A24" s="7" t="s">
        <v>367</v>
      </c>
      <c r="B24" s="7" t="s">
        <v>7</v>
      </c>
      <c r="C24" s="7" t="s">
        <v>368</v>
      </c>
      <c r="J24" s="8"/>
    </row>
    <row r="25" spans="1:12" x14ac:dyDescent="0.25">
      <c r="A25" t="s">
        <v>78</v>
      </c>
      <c r="B25">
        <v>981.67101000000002</v>
      </c>
      <c r="C25" s="33">
        <f t="shared" ref="C25:C38" si="0">B25/1666</f>
        <v>0.58923830132052823</v>
      </c>
      <c r="J25" s="8"/>
    </row>
    <row r="26" spans="1:12" x14ac:dyDescent="0.25">
      <c r="A26" t="s">
        <v>45</v>
      </c>
      <c r="B26">
        <v>759.54119000000003</v>
      </c>
      <c r="C26" s="33">
        <f t="shared" si="0"/>
        <v>0.45590707683073228</v>
      </c>
      <c r="J26" s="8"/>
    </row>
    <row r="27" spans="1:12" x14ac:dyDescent="0.25">
      <c r="A27" t="s">
        <v>370</v>
      </c>
      <c r="B27">
        <v>432.47376000000003</v>
      </c>
      <c r="C27" s="33">
        <f t="shared" si="0"/>
        <v>0.25958809123649462</v>
      </c>
      <c r="J27" s="8"/>
    </row>
    <row r="28" spans="1:12" x14ac:dyDescent="0.25">
      <c r="A28" t="s">
        <v>371</v>
      </c>
      <c r="B28">
        <v>334.47336000000001</v>
      </c>
      <c r="C28" s="33">
        <f t="shared" si="0"/>
        <v>0.20076432172869149</v>
      </c>
      <c r="J28" s="8"/>
    </row>
    <row r="29" spans="1:12" x14ac:dyDescent="0.25">
      <c r="A29" t="s">
        <v>165</v>
      </c>
      <c r="B29">
        <v>333.36070999999998</v>
      </c>
      <c r="C29" s="33">
        <f t="shared" si="0"/>
        <v>0.20009646458583433</v>
      </c>
      <c r="J29" s="8"/>
    </row>
    <row r="30" spans="1:12" x14ac:dyDescent="0.25">
      <c r="A30" t="s">
        <v>162</v>
      </c>
      <c r="B30">
        <v>243.98113000000001</v>
      </c>
      <c r="C30" s="33">
        <f t="shared" si="0"/>
        <v>0.14644725690276111</v>
      </c>
      <c r="J30" s="8"/>
    </row>
    <row r="31" spans="1:12" x14ac:dyDescent="0.25">
      <c r="A31" t="s">
        <v>79</v>
      </c>
      <c r="B31">
        <v>195.43831</v>
      </c>
      <c r="C31" s="33">
        <f t="shared" si="0"/>
        <v>0.11730990996398559</v>
      </c>
      <c r="J31" s="8"/>
    </row>
    <row r="32" spans="1:12" x14ac:dyDescent="0.25">
      <c r="A32" t="s">
        <v>372</v>
      </c>
      <c r="B32">
        <v>174.8254</v>
      </c>
      <c r="C32" s="33">
        <f t="shared" si="0"/>
        <v>0.10493721488595438</v>
      </c>
      <c r="J32" s="8"/>
    </row>
    <row r="33" spans="1:12" x14ac:dyDescent="0.25">
      <c r="A33" t="s">
        <v>169</v>
      </c>
      <c r="B33">
        <v>173.77772999999999</v>
      </c>
      <c r="C33" s="33">
        <f t="shared" si="0"/>
        <v>0.1043083613445378</v>
      </c>
      <c r="J33" s="8"/>
    </row>
    <row r="34" spans="1:12" x14ac:dyDescent="0.25">
      <c r="A34" t="s">
        <v>168</v>
      </c>
      <c r="B34">
        <v>143.75332</v>
      </c>
      <c r="C34" s="33">
        <f t="shared" si="0"/>
        <v>8.6286506602641061E-2</v>
      </c>
      <c r="J34" s="8"/>
    </row>
    <row r="35" spans="1:12" x14ac:dyDescent="0.25">
      <c r="A35" t="s">
        <v>82</v>
      </c>
      <c r="B35">
        <v>100.42841</v>
      </c>
      <c r="C35" s="33">
        <f t="shared" si="0"/>
        <v>6.0281158463385352E-2</v>
      </c>
      <c r="J35" s="8"/>
    </row>
    <row r="36" spans="1:12" x14ac:dyDescent="0.25">
      <c r="A36" t="s">
        <v>170</v>
      </c>
      <c r="B36">
        <v>87.572239999999994</v>
      </c>
      <c r="C36" s="33">
        <f t="shared" si="0"/>
        <v>5.2564369747899159E-2</v>
      </c>
      <c r="J36" s="8"/>
    </row>
    <row r="37" spans="1:12" x14ac:dyDescent="0.25">
      <c r="A37" t="s">
        <v>163</v>
      </c>
      <c r="B37">
        <v>83.328209999999999</v>
      </c>
      <c r="C37" s="33">
        <f t="shared" si="0"/>
        <v>5.0016932773109243E-2</v>
      </c>
      <c r="J37" s="8"/>
    </row>
    <row r="38" spans="1:12" x14ac:dyDescent="0.25">
      <c r="A38" t="s">
        <v>373</v>
      </c>
      <c r="B38">
        <v>53.18103</v>
      </c>
      <c r="C38" s="33">
        <f t="shared" si="0"/>
        <v>3.1921386554621851E-2</v>
      </c>
      <c r="J38" s="8"/>
    </row>
    <row r="39" spans="1:12" x14ac:dyDescent="0.25">
      <c r="B39" s="8"/>
      <c r="J39" s="8"/>
    </row>
    <row r="40" spans="1:12" x14ac:dyDescent="0.25">
      <c r="B40" s="8"/>
      <c r="J40" s="8"/>
    </row>
    <row r="41" spans="1:12" x14ac:dyDescent="0.25">
      <c r="B41" s="8"/>
      <c r="J41" s="8"/>
    </row>
    <row r="42" spans="1:12" x14ac:dyDescent="0.25">
      <c r="B42" s="8"/>
      <c r="J42" s="8"/>
    </row>
    <row r="44" spans="1:12" x14ac:dyDescent="0.25">
      <c r="L44" s="15"/>
    </row>
    <row r="46" spans="1:12" x14ac:dyDescent="0.25">
      <c r="E46" s="33"/>
    </row>
    <row r="47" spans="1:12" x14ac:dyDescent="0.25">
      <c r="E47" s="33"/>
    </row>
    <row r="48" spans="1:12" x14ac:dyDescent="0.25">
      <c r="E48" s="33"/>
    </row>
    <row r="49" spans="5:12" x14ac:dyDescent="0.25">
      <c r="E49" s="33"/>
    </row>
    <row r="50" spans="5:12" x14ac:dyDescent="0.25">
      <c r="E50" s="33"/>
      <c r="L50" s="15"/>
    </row>
    <row r="51" spans="5:12" x14ac:dyDescent="0.25">
      <c r="E51" s="33"/>
      <c r="L51" s="15"/>
    </row>
    <row r="52" spans="5:12" x14ac:dyDescent="0.25">
      <c r="E52" s="33"/>
      <c r="L52" s="15"/>
    </row>
    <row r="53" spans="5:12" x14ac:dyDescent="0.25">
      <c r="E53" s="33"/>
    </row>
    <row r="54" spans="5:12" x14ac:dyDescent="0.25">
      <c r="E54" s="33"/>
    </row>
    <row r="55" spans="5:12" x14ac:dyDescent="0.25">
      <c r="E55" s="33"/>
    </row>
    <row r="56" spans="5:12" x14ac:dyDescent="0.25">
      <c r="E56" s="33"/>
    </row>
    <row r="57" spans="5:12" x14ac:dyDescent="0.25">
      <c r="E57" s="33"/>
    </row>
    <row r="58" spans="5:12" x14ac:dyDescent="0.25">
      <c r="E58" s="33"/>
    </row>
    <row r="59" spans="5:12" x14ac:dyDescent="0.25">
      <c r="E59" s="33"/>
    </row>
  </sheetData>
  <sortState xmlns:xlrd2="http://schemas.microsoft.com/office/spreadsheetml/2017/richdata2" ref="A25:C38">
    <sortCondition descending="1" ref="C25:C38"/>
  </sortState>
  <hyperlinks>
    <hyperlink ref="B21" r:id="rId1" xr:uid="{00000000-0004-0000-0200-000000000000}"/>
    <hyperlink ref="A3" r:id="rId2" display="Top 10 newsbrands in the UK (May 2023) - Press Gazette" xr:uid="{921F9825-979C-472B-B1C5-EA5B9FFC7999}"/>
    <hyperlink ref="A1" r:id="rId3" display="UK population (ONS '21 mid-year)" xr:uid="{02E115BF-178D-4E19-A510-A31F092E5704}"/>
  </hyperlinks>
  <pageMargins left="0.7" right="0.7" top="0.75" bottom="0.75" header="0.3" footer="0.3"/>
  <pageSetup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L45"/>
  <sheetViews>
    <sheetView workbookViewId="0"/>
  </sheetViews>
  <sheetFormatPr defaultRowHeight="15" x14ac:dyDescent="0.25"/>
  <cols>
    <col min="2" max="2" width="16.42578125" customWidth="1"/>
    <col min="3" max="3" width="24.7109375" customWidth="1"/>
    <col min="4" max="4" width="5.7109375" style="8" customWidth="1"/>
    <col min="5" max="5" width="24.7109375" customWidth="1"/>
    <col min="6" max="6" width="5.7109375" style="8" customWidth="1"/>
    <col min="7" max="7" width="24.7109375" customWidth="1"/>
    <col min="8" max="8" width="5.7109375" style="8" customWidth="1"/>
    <col min="9" max="9" width="24.7109375" customWidth="1"/>
    <col min="10" max="10" width="5.7109375" style="8" customWidth="1"/>
    <col min="11" max="11" width="24.7109375" customWidth="1"/>
    <col min="12" max="12" width="5.7109375" style="8" customWidth="1"/>
  </cols>
  <sheetData>
    <row r="1" spans="2:12" x14ac:dyDescent="0.25">
      <c r="C1" s="1" t="s">
        <v>398</v>
      </c>
    </row>
    <row r="2" spans="2:12" x14ac:dyDescent="0.25">
      <c r="C2" t="s">
        <v>399</v>
      </c>
    </row>
    <row r="3" spans="2:12" x14ac:dyDescent="0.25">
      <c r="C3" t="s">
        <v>10</v>
      </c>
      <c r="D3" s="143" t="s">
        <v>205</v>
      </c>
      <c r="F3" s="8" t="s">
        <v>403</v>
      </c>
    </row>
    <row r="4" spans="2:12" x14ac:dyDescent="0.25">
      <c r="D4" s="144"/>
      <c r="F4" s="145"/>
      <c r="H4" s="145"/>
      <c r="J4" s="145"/>
      <c r="L4" s="145"/>
    </row>
    <row r="5" spans="2:12" x14ac:dyDescent="0.25">
      <c r="D5" s="144"/>
      <c r="F5" s="145"/>
      <c r="H5" s="145"/>
      <c r="J5" s="145"/>
      <c r="L5" s="145"/>
    </row>
    <row r="6" spans="2:12" x14ac:dyDescent="0.25">
      <c r="C6" s="147" t="s">
        <v>17</v>
      </c>
      <c r="D6" s="144"/>
      <c r="E6" s="147" t="s">
        <v>59</v>
      </c>
      <c r="F6" s="145"/>
      <c r="G6" s="147" t="s">
        <v>439</v>
      </c>
      <c r="H6" s="145"/>
      <c r="I6" s="147" t="s">
        <v>20</v>
      </c>
      <c r="J6" s="145"/>
      <c r="K6" s="147" t="s">
        <v>57</v>
      </c>
      <c r="L6" s="145"/>
    </row>
    <row r="7" spans="2:12" x14ac:dyDescent="0.25">
      <c r="B7" t="s">
        <v>437</v>
      </c>
      <c r="D7" s="145">
        <v>0.64163908207253195</v>
      </c>
      <c r="F7" s="145">
        <v>0.64762005958608015</v>
      </c>
      <c r="H7" s="145">
        <v>0.69047855051740692</v>
      </c>
      <c r="J7" s="145">
        <v>0.69962374804432315</v>
      </c>
      <c r="L7" s="145">
        <v>0.55664578147210741</v>
      </c>
    </row>
    <row r="8" spans="2:12" x14ac:dyDescent="0.25">
      <c r="B8" t="s">
        <v>438</v>
      </c>
      <c r="D8" s="145">
        <v>0.51837133531583468</v>
      </c>
      <c r="F8" s="145">
        <v>0.41576212723816242</v>
      </c>
      <c r="H8" s="145">
        <v>0.38432246339518961</v>
      </c>
      <c r="J8" s="145">
        <v>0.32380040571373492</v>
      </c>
      <c r="L8" s="145">
        <v>0.36721182858697349</v>
      </c>
    </row>
    <row r="9" spans="2:12" x14ac:dyDescent="0.25">
      <c r="B9" t="s">
        <v>440</v>
      </c>
      <c r="D9" s="145">
        <v>0.36450144077144214</v>
      </c>
      <c r="F9" s="145">
        <v>0.36973051161453901</v>
      </c>
      <c r="H9" s="145">
        <v>0.37226410631727608</v>
      </c>
      <c r="J9" s="145">
        <v>0.27480221728985654</v>
      </c>
      <c r="L9" s="145">
        <v>0.3031044502459872</v>
      </c>
    </row>
    <row r="10" spans="2:12" x14ac:dyDescent="0.25">
      <c r="B10" t="s">
        <v>441</v>
      </c>
      <c r="D10" s="145">
        <v>0.32100000000000001</v>
      </c>
      <c r="F10" s="145">
        <v>0.35399999999999998</v>
      </c>
      <c r="H10" s="145">
        <v>0.42099999999999999</v>
      </c>
      <c r="J10" s="145">
        <v>0.32</v>
      </c>
      <c r="K10" s="7"/>
      <c r="L10" s="146">
        <v>0.32</v>
      </c>
    </row>
    <row r="11" spans="2:12" x14ac:dyDescent="0.25">
      <c r="D11" s="145"/>
      <c r="F11" s="145"/>
      <c r="H11" s="145"/>
      <c r="J11" s="145"/>
      <c r="L11" s="145"/>
    </row>
    <row r="12" spans="2:12" x14ac:dyDescent="0.25">
      <c r="C12" s="29" t="s">
        <v>12</v>
      </c>
      <c r="D12" s="8">
        <v>0.1924178401415706</v>
      </c>
      <c r="E12" t="s">
        <v>12</v>
      </c>
      <c r="F12" s="145">
        <v>0.224418148950593</v>
      </c>
      <c r="G12" t="s">
        <v>442</v>
      </c>
      <c r="H12" s="145">
        <v>0.28288423291355957</v>
      </c>
      <c r="I12" t="s">
        <v>12</v>
      </c>
      <c r="J12" s="145">
        <v>0.18180986644313957</v>
      </c>
      <c r="K12" t="s">
        <v>12</v>
      </c>
      <c r="L12" s="145">
        <v>0.20720722291542246</v>
      </c>
    </row>
    <row r="13" spans="2:12" x14ac:dyDescent="0.25">
      <c r="C13" t="s">
        <v>442</v>
      </c>
      <c r="D13" s="145">
        <v>0.16865133108453803</v>
      </c>
      <c r="E13" t="s">
        <v>442</v>
      </c>
      <c r="F13" s="145">
        <v>0.20314542305307867</v>
      </c>
      <c r="G13" t="s">
        <v>12</v>
      </c>
      <c r="H13" s="145">
        <v>0.25487379283059169</v>
      </c>
      <c r="I13" t="s">
        <v>442</v>
      </c>
      <c r="J13" s="145">
        <v>0.17148556039570234</v>
      </c>
      <c r="K13" t="s">
        <v>87</v>
      </c>
      <c r="L13" s="145">
        <v>0.13796738031855918</v>
      </c>
    </row>
    <row r="14" spans="2:12" x14ac:dyDescent="0.25">
      <c r="C14" t="s">
        <v>417</v>
      </c>
      <c r="D14" s="145">
        <v>0.11655689679104186</v>
      </c>
      <c r="E14" t="s">
        <v>446</v>
      </c>
      <c r="F14" s="145">
        <v>0.12637151135450497</v>
      </c>
      <c r="G14" t="s">
        <v>446</v>
      </c>
      <c r="H14" s="145">
        <v>0.18506339738958125</v>
      </c>
      <c r="I14" t="s">
        <v>87</v>
      </c>
      <c r="J14" s="145">
        <v>0.11660357115228581</v>
      </c>
      <c r="K14" t="s">
        <v>81</v>
      </c>
      <c r="L14" s="145">
        <v>0.11966066015618897</v>
      </c>
    </row>
    <row r="15" spans="2:12" x14ac:dyDescent="0.25">
      <c r="C15" t="s">
        <v>66</v>
      </c>
      <c r="D15" s="145">
        <v>0.11263176384594609</v>
      </c>
      <c r="E15" t="s">
        <v>417</v>
      </c>
      <c r="F15" s="145">
        <v>0.11809044950897442</v>
      </c>
      <c r="G15" t="s">
        <v>445</v>
      </c>
      <c r="H15" s="145">
        <v>0.14647232690777939</v>
      </c>
      <c r="I15" s="29" t="s">
        <v>417</v>
      </c>
      <c r="J15" s="145">
        <v>9.3696764247771139E-2</v>
      </c>
      <c r="K15" t="s">
        <v>447</v>
      </c>
      <c r="L15" s="145">
        <v>0.11902500266534854</v>
      </c>
    </row>
    <row r="16" spans="2:12" x14ac:dyDescent="0.25">
      <c r="C16" t="s">
        <v>81</v>
      </c>
      <c r="D16" s="145">
        <v>9.569836684884922E-2</v>
      </c>
      <c r="E16" t="s">
        <v>87</v>
      </c>
      <c r="F16" s="145">
        <v>0.11531231832518425</v>
      </c>
      <c r="G16" t="s">
        <v>84</v>
      </c>
      <c r="H16" s="145">
        <v>0.13703930308336407</v>
      </c>
      <c r="I16" t="s">
        <v>443</v>
      </c>
      <c r="J16" s="145">
        <v>9.3368108733164368E-2</v>
      </c>
      <c r="K16" t="s">
        <v>1</v>
      </c>
      <c r="L16" s="145">
        <v>9.9750451096172338E-2</v>
      </c>
    </row>
    <row r="17" spans="3:12" x14ac:dyDescent="0.25">
      <c r="C17" t="s">
        <v>1</v>
      </c>
      <c r="D17" s="145">
        <v>8.7919810875944082E-2</v>
      </c>
      <c r="E17" t="s">
        <v>80</v>
      </c>
      <c r="F17" s="145">
        <v>9.1593480324152959E-2</v>
      </c>
      <c r="G17" t="s">
        <v>87</v>
      </c>
      <c r="H17" s="145">
        <v>0.1064058612815762</v>
      </c>
      <c r="I17" t="s">
        <v>79</v>
      </c>
      <c r="J17" s="145">
        <v>9.049625672924777E-2</v>
      </c>
      <c r="K17" t="s">
        <v>99</v>
      </c>
      <c r="L17" s="145">
        <v>9.1589681710624024E-2</v>
      </c>
    </row>
    <row r="18" spans="3:12" x14ac:dyDescent="0.25">
      <c r="C18" t="s">
        <v>79</v>
      </c>
      <c r="D18" s="145">
        <v>8.3663571490853683E-2</v>
      </c>
      <c r="E18" t="s">
        <v>79</v>
      </c>
      <c r="F18" s="145">
        <v>8.8231037289681125E-2</v>
      </c>
      <c r="G18" t="s">
        <v>81</v>
      </c>
      <c r="H18" s="145">
        <v>0.10093924425181248</v>
      </c>
      <c r="I18" t="s">
        <v>446</v>
      </c>
      <c r="J18" s="145">
        <v>7.9879140055595058E-2</v>
      </c>
      <c r="K18" t="s">
        <v>66</v>
      </c>
      <c r="L18" s="145">
        <v>9.0168416106446811E-2</v>
      </c>
    </row>
    <row r="19" spans="3:12" x14ac:dyDescent="0.25">
      <c r="C19" s="29" t="s">
        <v>87</v>
      </c>
      <c r="D19" s="145">
        <v>7.9382803386454259E-2</v>
      </c>
      <c r="E19" t="s">
        <v>443</v>
      </c>
      <c r="F19" s="145">
        <v>8.4182866615703247E-2</v>
      </c>
      <c r="G19" t="s">
        <v>79</v>
      </c>
      <c r="H19" s="145">
        <v>9.2637140775253535E-2</v>
      </c>
      <c r="I19" t="s">
        <v>66</v>
      </c>
      <c r="J19" s="145">
        <v>7.7629185259613653E-2</v>
      </c>
      <c r="K19" t="s">
        <v>80</v>
      </c>
      <c r="L19" s="145">
        <v>8.8792516113430767E-2</v>
      </c>
    </row>
    <row r="20" spans="3:12" x14ac:dyDescent="0.25">
      <c r="C20" t="s">
        <v>446</v>
      </c>
      <c r="D20" s="145">
        <v>7.5091565859279882E-2</v>
      </c>
      <c r="E20" t="s">
        <v>1</v>
      </c>
      <c r="F20" s="145">
        <v>8.2224178344062093E-2</v>
      </c>
      <c r="G20" t="s">
        <v>443</v>
      </c>
      <c r="H20" s="145">
        <v>8.5384694210846129E-2</v>
      </c>
      <c r="I20" t="s">
        <v>96</v>
      </c>
      <c r="J20" s="145">
        <v>6.4202704733916025E-2</v>
      </c>
      <c r="K20" t="s">
        <v>417</v>
      </c>
      <c r="L20" s="145">
        <v>8.4346939835910906E-2</v>
      </c>
    </row>
    <row r="21" spans="3:12" x14ac:dyDescent="0.25">
      <c r="C21" t="s">
        <v>84</v>
      </c>
      <c r="D21" s="145">
        <v>7.2686125291772624E-2</v>
      </c>
      <c r="E21" t="s">
        <v>445</v>
      </c>
      <c r="F21" s="145">
        <v>7.7571498209366152E-2</v>
      </c>
      <c r="G21" t="s">
        <v>417</v>
      </c>
      <c r="H21" s="145">
        <v>7.2462925731458294E-2</v>
      </c>
      <c r="I21" t="s">
        <v>99</v>
      </c>
      <c r="J21" s="145">
        <v>6.0528603673812575E-2</v>
      </c>
      <c r="K21" t="s">
        <v>445</v>
      </c>
      <c r="L21" s="145">
        <v>7.4398904859563644E-2</v>
      </c>
    </row>
    <row r="22" spans="3:12" x14ac:dyDescent="0.25">
      <c r="C22" t="s">
        <v>80</v>
      </c>
      <c r="D22" s="145">
        <v>6.8901478991714782E-2</v>
      </c>
      <c r="E22" t="s">
        <v>66</v>
      </c>
      <c r="F22" s="145">
        <v>7.6852949453550923E-2</v>
      </c>
      <c r="G22" t="s">
        <v>1</v>
      </c>
      <c r="H22" s="145">
        <v>7.1905789766475978E-2</v>
      </c>
      <c r="I22" t="s">
        <v>81</v>
      </c>
      <c r="J22" s="145">
        <v>5.888824409354329E-2</v>
      </c>
      <c r="K22" t="s">
        <v>446</v>
      </c>
      <c r="L22" s="145">
        <v>7.1321588384780407E-2</v>
      </c>
    </row>
    <row r="23" spans="3:12" x14ac:dyDescent="0.25">
      <c r="C23" t="s">
        <v>174</v>
      </c>
      <c r="D23" s="145">
        <v>6.755867858172869E-2</v>
      </c>
      <c r="E23" t="s">
        <v>84</v>
      </c>
      <c r="F23" s="145">
        <v>7.1896230605378059E-2</v>
      </c>
      <c r="G23" t="s">
        <v>5</v>
      </c>
      <c r="H23" s="145">
        <v>6.8519947709600612E-2</v>
      </c>
      <c r="I23" t="s">
        <v>80</v>
      </c>
      <c r="J23" s="145">
        <v>5.8417054580093039E-2</v>
      </c>
      <c r="K23" t="s">
        <v>84</v>
      </c>
      <c r="L23" s="145">
        <v>6.3602364933720401E-2</v>
      </c>
    </row>
    <row r="24" spans="3:12" x14ac:dyDescent="0.25">
      <c r="C24" t="s">
        <v>443</v>
      </c>
      <c r="D24" s="145">
        <v>6.2431425749884292E-2</v>
      </c>
      <c r="E24" t="s">
        <v>81</v>
      </c>
      <c r="F24" s="145">
        <v>6.5630975789210469E-2</v>
      </c>
      <c r="G24" t="s">
        <v>66</v>
      </c>
      <c r="H24" s="145">
        <v>6.2456104921278711E-2</v>
      </c>
      <c r="I24" t="s">
        <v>1</v>
      </c>
      <c r="J24" s="145">
        <v>5.1442372113247162E-2</v>
      </c>
      <c r="K24" t="s">
        <v>96</v>
      </c>
      <c r="L24" s="145">
        <v>6.1350125605045214E-2</v>
      </c>
    </row>
    <row r="25" spans="3:12" x14ac:dyDescent="0.25">
      <c r="C25" t="s">
        <v>83</v>
      </c>
      <c r="D25" s="145">
        <v>5.3813940045180628E-2</v>
      </c>
      <c r="E25" t="s">
        <v>96</v>
      </c>
      <c r="F25" s="145">
        <v>5.9867124555666985E-2</v>
      </c>
      <c r="G25" t="s">
        <v>80</v>
      </c>
      <c r="H25" s="145">
        <v>6.2346623614521833E-2</v>
      </c>
      <c r="I25" t="s">
        <v>445</v>
      </c>
      <c r="J25" s="145">
        <v>4.8848541817671405E-2</v>
      </c>
      <c r="K25" t="s">
        <v>83</v>
      </c>
      <c r="L25" s="145">
        <v>5.199593313622488E-2</v>
      </c>
    </row>
    <row r="26" spans="3:12" x14ac:dyDescent="0.25">
      <c r="C26" t="s">
        <v>88</v>
      </c>
      <c r="D26" s="145">
        <v>4.9880395287879166E-2</v>
      </c>
      <c r="E26" t="s">
        <v>0</v>
      </c>
      <c r="F26" s="145">
        <v>4.8856777192766987E-2</v>
      </c>
      <c r="G26" t="s">
        <v>97</v>
      </c>
      <c r="H26" s="145">
        <v>6.0179808710560702E-2</v>
      </c>
      <c r="I26" t="s">
        <v>83</v>
      </c>
      <c r="J26" s="145">
        <v>4.7852395458184052E-2</v>
      </c>
      <c r="K26" t="s">
        <v>98</v>
      </c>
      <c r="L26" s="145">
        <v>5.1168890463986857E-2</v>
      </c>
    </row>
    <row r="27" spans="3:12" x14ac:dyDescent="0.25">
      <c r="D27" s="145"/>
      <c r="F27" s="145"/>
      <c r="H27" s="145"/>
      <c r="J27" s="145"/>
      <c r="L27" s="145"/>
    </row>
    <row r="28" spans="3:12" x14ac:dyDescent="0.25">
      <c r="C28" t="s">
        <v>85</v>
      </c>
      <c r="D28" s="145">
        <v>4.7184862900782353E-2</v>
      </c>
      <c r="E28" t="s">
        <v>444</v>
      </c>
      <c r="F28" s="145">
        <v>4.8802955152385856E-2</v>
      </c>
      <c r="G28" t="s">
        <v>88</v>
      </c>
      <c r="H28" s="145">
        <v>5.8834563612766753E-2</v>
      </c>
      <c r="I28" t="s">
        <v>444</v>
      </c>
      <c r="J28" s="145">
        <v>4.558327475518123E-2</v>
      </c>
      <c r="K28" t="s">
        <v>91</v>
      </c>
      <c r="L28" s="145">
        <v>5.0577108588692965E-2</v>
      </c>
    </row>
    <row r="29" spans="3:12" x14ac:dyDescent="0.25">
      <c r="C29" t="s">
        <v>444</v>
      </c>
      <c r="D29" s="145">
        <v>4.2272577213275063E-2</v>
      </c>
      <c r="E29" t="s">
        <v>99</v>
      </c>
      <c r="F29" s="145">
        <v>4.7756946384265316E-2</v>
      </c>
      <c r="G29" t="s">
        <v>83</v>
      </c>
      <c r="H29" s="145">
        <v>5.7286928702009889E-2</v>
      </c>
      <c r="I29" t="s">
        <v>89</v>
      </c>
      <c r="J29" s="145">
        <v>4.0294877095636915E-2</v>
      </c>
      <c r="K29" t="s">
        <v>90</v>
      </c>
      <c r="L29" s="8">
        <v>4.9871262793791865E-2</v>
      </c>
    </row>
    <row r="30" spans="3:12" x14ac:dyDescent="0.25">
      <c r="C30" t="s">
        <v>158</v>
      </c>
      <c r="D30" s="145">
        <v>4.1692581198160016E-2</v>
      </c>
      <c r="E30" t="s">
        <v>90</v>
      </c>
      <c r="F30" s="145">
        <v>4.5780199195799232E-2</v>
      </c>
      <c r="G30" t="s">
        <v>4</v>
      </c>
      <c r="H30" s="145">
        <v>5.428325668612631E-2</v>
      </c>
      <c r="I30" t="s">
        <v>0</v>
      </c>
      <c r="J30" s="145">
        <v>4.0261253860827725E-2</v>
      </c>
      <c r="K30" t="s">
        <v>93</v>
      </c>
      <c r="L30" s="8">
        <v>4.6774988502464691E-2</v>
      </c>
    </row>
    <row r="31" spans="3:12" x14ac:dyDescent="0.25">
      <c r="C31" t="s">
        <v>445</v>
      </c>
      <c r="D31" s="145">
        <v>4.1138771248253263E-2</v>
      </c>
      <c r="E31" t="s">
        <v>91</v>
      </c>
      <c r="F31" s="145">
        <v>4.0927233050008692E-2</v>
      </c>
      <c r="G31" t="s">
        <v>104</v>
      </c>
      <c r="H31" s="8">
        <v>5.3321252874987131E-2</v>
      </c>
      <c r="I31" t="s">
        <v>97</v>
      </c>
      <c r="J31" s="145">
        <v>3.5776199504756939E-2</v>
      </c>
      <c r="K31" t="s">
        <v>85</v>
      </c>
      <c r="L31" s="145">
        <v>4.4087638752275136E-2</v>
      </c>
    </row>
    <row r="32" spans="3:12" x14ac:dyDescent="0.25">
      <c r="C32" t="s">
        <v>4</v>
      </c>
      <c r="D32" s="8">
        <v>3.7568441662443774E-2</v>
      </c>
      <c r="E32" t="s">
        <v>83</v>
      </c>
      <c r="F32" s="8">
        <v>4.0228788010381572E-2</v>
      </c>
      <c r="G32" t="s">
        <v>90</v>
      </c>
      <c r="H32" s="8">
        <v>5.2615617055335032E-2</v>
      </c>
      <c r="I32" t="s">
        <v>84</v>
      </c>
      <c r="J32" s="8">
        <v>3.3622621367525932E-2</v>
      </c>
      <c r="K32" t="s">
        <v>0</v>
      </c>
      <c r="L32" s="145">
        <v>4.2690117971829381E-2</v>
      </c>
    </row>
    <row r="33" spans="3:12" x14ac:dyDescent="0.25">
      <c r="C33" t="s">
        <v>93</v>
      </c>
      <c r="D33" s="8">
        <v>3.2822140730281141E-2</v>
      </c>
      <c r="E33" t="s">
        <v>103</v>
      </c>
      <c r="F33" s="8">
        <v>3.965391770777995E-2</v>
      </c>
      <c r="G33" t="s">
        <v>444</v>
      </c>
      <c r="H33" s="145">
        <v>4.5735333837138126E-2</v>
      </c>
      <c r="I33" t="s">
        <v>85</v>
      </c>
      <c r="J33" s="8">
        <v>3.2694666509404544E-2</v>
      </c>
      <c r="K33" t="s">
        <v>88</v>
      </c>
      <c r="L33" s="145">
        <v>4.1870208257321108E-2</v>
      </c>
    </row>
    <row r="35" spans="3:12" x14ac:dyDescent="0.25">
      <c r="D35" s="145"/>
      <c r="F35" s="145"/>
      <c r="H35" s="145"/>
      <c r="J35" s="145"/>
      <c r="L35" s="145"/>
    </row>
    <row r="36" spans="3:12" x14ac:dyDescent="0.25">
      <c r="D36" s="145"/>
      <c r="F36" s="145"/>
      <c r="H36" s="145"/>
      <c r="J36" s="145"/>
      <c r="L36" s="145"/>
    </row>
    <row r="37" spans="3:12" x14ac:dyDescent="0.25">
      <c r="D37" s="145"/>
      <c r="F37" s="145"/>
      <c r="H37" s="145"/>
      <c r="J37" s="145"/>
      <c r="L37" s="145"/>
    </row>
    <row r="45" spans="3:12" x14ac:dyDescent="0.25">
      <c r="K45" s="29"/>
    </row>
  </sheetData>
  <sortState xmlns:xlrd2="http://schemas.microsoft.com/office/spreadsheetml/2017/richdata2" ref="K13:L37">
    <sortCondition descending="1" ref="L13:L37"/>
  </sortState>
  <hyperlinks>
    <hyperlink ref="D3" r:id="rId1" location="may22" display="Ofcom 2023 news consumption survey data" xr:uid="{B2689765-D7A8-455C-B88D-D53A6B14EF2C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21"/>
  <sheetViews>
    <sheetView workbookViewId="0"/>
  </sheetViews>
  <sheetFormatPr defaultRowHeight="15" x14ac:dyDescent="0.25"/>
  <cols>
    <col min="1" max="1" width="18.42578125" customWidth="1"/>
  </cols>
  <sheetData>
    <row r="1" spans="1:2" x14ac:dyDescent="0.25">
      <c r="A1" s="1" t="s">
        <v>219</v>
      </c>
      <c r="B1" s="1"/>
    </row>
    <row r="2" spans="1:2" x14ac:dyDescent="0.25">
      <c r="A2" s="1" t="s">
        <v>43</v>
      </c>
      <c r="B2" s="1" t="s">
        <v>44</v>
      </c>
    </row>
    <row r="3" spans="1:2" x14ac:dyDescent="0.25">
      <c r="A3" t="s">
        <v>48</v>
      </c>
      <c r="B3" s="33">
        <v>0.93640000000000001</v>
      </c>
    </row>
    <row r="4" spans="1:2" x14ac:dyDescent="0.25">
      <c r="A4" t="s">
        <v>47</v>
      </c>
      <c r="B4" s="33">
        <v>3.9199999999999999E-2</v>
      </c>
    </row>
    <row r="5" spans="1:2" x14ac:dyDescent="0.25">
      <c r="A5" t="s">
        <v>51</v>
      </c>
      <c r="B5" s="33">
        <v>1.3100000000000001E-2</v>
      </c>
    </row>
    <row r="6" spans="1:2" x14ac:dyDescent="0.25">
      <c r="A6" t="s">
        <v>46</v>
      </c>
      <c r="B6" s="33">
        <v>6.1000000000000004E-3</v>
      </c>
    </row>
    <row r="7" spans="1:2" x14ac:dyDescent="0.25">
      <c r="A7" t="s">
        <v>45</v>
      </c>
      <c r="B7" s="33">
        <f>SUM(B10:B16)</f>
        <v>5.1000000000000004E-3</v>
      </c>
    </row>
    <row r="8" spans="1:2" x14ac:dyDescent="0.25">
      <c r="B8" s="15">
        <f>SUM(B3:B7)</f>
        <v>0.99990000000000001</v>
      </c>
    </row>
    <row r="9" spans="1:2" x14ac:dyDescent="0.25">
      <c r="A9" s="17" t="s">
        <v>55</v>
      </c>
    </row>
    <row r="10" spans="1:2" x14ac:dyDescent="0.25">
      <c r="A10" t="s">
        <v>49</v>
      </c>
      <c r="B10">
        <v>2.0999999999999999E-3</v>
      </c>
    </row>
    <row r="11" spans="1:2" x14ac:dyDescent="0.25">
      <c r="A11" t="s">
        <v>52</v>
      </c>
      <c r="B11">
        <v>2E-3</v>
      </c>
    </row>
    <row r="12" spans="1:2" x14ac:dyDescent="0.25">
      <c r="A12" t="s">
        <v>220</v>
      </c>
      <c r="B12">
        <v>2.9999999999999997E-4</v>
      </c>
    </row>
    <row r="13" spans="1:2" x14ac:dyDescent="0.25">
      <c r="A13" t="s">
        <v>53</v>
      </c>
      <c r="B13">
        <v>1E-4</v>
      </c>
    </row>
    <row r="14" spans="1:2" x14ac:dyDescent="0.25">
      <c r="A14" t="s">
        <v>221</v>
      </c>
      <c r="B14">
        <v>0</v>
      </c>
    </row>
    <row r="15" spans="1:2" x14ac:dyDescent="0.25">
      <c r="A15" t="s">
        <v>54</v>
      </c>
      <c r="B15">
        <v>1E-4</v>
      </c>
    </row>
    <row r="16" spans="1:2" x14ac:dyDescent="0.25">
      <c r="A16" t="s">
        <v>45</v>
      </c>
      <c r="B16">
        <v>5.0000000000000001E-4</v>
      </c>
    </row>
    <row r="20" spans="1:2" x14ac:dyDescent="0.25">
      <c r="A20" t="s">
        <v>50</v>
      </c>
      <c r="B20" s="4" t="s">
        <v>218</v>
      </c>
    </row>
    <row r="21" spans="1:2" x14ac:dyDescent="0.25">
      <c r="B21" s="4"/>
    </row>
  </sheetData>
  <hyperlinks>
    <hyperlink ref="B20" r:id="rId1" location="monthly-202012-202410" xr:uid="{8F7EDAEC-66BD-4698-84D5-4379CA99416A}"/>
  </hyperlinks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95A98-B6E6-4466-AFC5-721CB773FA97}">
  <dimension ref="A1:Y56"/>
  <sheetViews>
    <sheetView workbookViewId="0"/>
  </sheetViews>
  <sheetFormatPr defaultRowHeight="15" x14ac:dyDescent="0.25"/>
  <cols>
    <col min="1" max="1" width="22.42578125" customWidth="1"/>
    <col min="2" max="10" width="10.7109375" customWidth="1"/>
    <col min="11" max="11" width="28.140625" bestFit="1" customWidth="1"/>
    <col min="12" max="15" width="16.7109375" customWidth="1"/>
  </cols>
  <sheetData>
    <row r="1" spans="1:17" x14ac:dyDescent="0.25">
      <c r="K1" s="17" t="s">
        <v>154</v>
      </c>
      <c r="L1" s="149">
        <v>34800000000</v>
      </c>
      <c r="N1" s="4" t="s">
        <v>157</v>
      </c>
    </row>
    <row r="2" spans="1:17" ht="18.75" x14ac:dyDescent="0.3">
      <c r="A2" s="90" t="s">
        <v>631</v>
      </c>
      <c r="K2" s="17" t="s">
        <v>155</v>
      </c>
      <c r="L2" s="150">
        <f>L1*0.751</f>
        <v>26134800000</v>
      </c>
      <c r="N2" t="s">
        <v>615</v>
      </c>
    </row>
    <row r="3" spans="1:17" x14ac:dyDescent="0.25">
      <c r="A3" t="s">
        <v>10</v>
      </c>
      <c r="B3" s="4" t="s">
        <v>222</v>
      </c>
      <c r="K3" s="17" t="s">
        <v>156</v>
      </c>
      <c r="L3" s="150">
        <f>L2*0.8</f>
        <v>20907840000</v>
      </c>
    </row>
    <row r="5" spans="1:17" x14ac:dyDescent="0.25">
      <c r="A5" s="12"/>
      <c r="B5" s="91" t="s">
        <v>449</v>
      </c>
      <c r="C5" s="91" t="s">
        <v>450</v>
      </c>
      <c r="D5" s="73" t="s">
        <v>237</v>
      </c>
      <c r="E5" s="12" t="s">
        <v>223</v>
      </c>
      <c r="F5" s="91" t="s">
        <v>224</v>
      </c>
      <c r="G5" s="91" t="s">
        <v>451</v>
      </c>
      <c r="H5" s="91" t="s">
        <v>225</v>
      </c>
      <c r="I5" s="73" t="s">
        <v>452</v>
      </c>
      <c r="K5" s="17" t="s">
        <v>453</v>
      </c>
      <c r="L5" s="15">
        <v>0.9</v>
      </c>
      <c r="N5" t="s">
        <v>608</v>
      </c>
      <c r="O5" s="4" t="s">
        <v>609</v>
      </c>
    </row>
    <row r="6" spans="1:17" x14ac:dyDescent="0.25">
      <c r="A6" s="111" t="s">
        <v>144</v>
      </c>
      <c r="B6" s="44">
        <v>13143.8</v>
      </c>
      <c r="C6" s="44">
        <v>14705</v>
      </c>
      <c r="D6" s="81">
        <f>C6/$C$25</f>
        <v>0.40150938038406192</v>
      </c>
      <c r="E6" s="105">
        <v>0.11899999999999999</v>
      </c>
      <c r="F6" s="106">
        <v>8.8999999999999996E-2</v>
      </c>
      <c r="G6" s="107">
        <f t="shared" ref="G6:G22" si="0">C6+(C6*F6)</f>
        <v>16013.744999999999</v>
      </c>
      <c r="H6" s="108">
        <v>6.4000000000000001E-2</v>
      </c>
      <c r="I6" s="109">
        <f>G6+(G6*H6)</f>
        <v>17038.624680000001</v>
      </c>
      <c r="K6" s="17" t="s">
        <v>607</v>
      </c>
      <c r="L6" s="8">
        <v>0.5</v>
      </c>
    </row>
    <row r="7" spans="1:17" x14ac:dyDescent="0.25">
      <c r="A7" s="80" t="s">
        <v>226</v>
      </c>
      <c r="B7" s="91">
        <v>11612.2</v>
      </c>
      <c r="C7" s="91">
        <v>12925.1</v>
      </c>
      <c r="D7" s="83">
        <f t="shared" ref="D7:D22" si="1">C7/$C$25</f>
        <v>0.35291049931329743</v>
      </c>
      <c r="E7" s="93">
        <v>0.113</v>
      </c>
      <c r="F7" s="102">
        <v>6.4000000000000001E-2</v>
      </c>
      <c r="G7" s="103">
        <f t="shared" si="0"/>
        <v>13752.306400000001</v>
      </c>
      <c r="H7" s="48">
        <v>5.5E-2</v>
      </c>
      <c r="I7" s="104">
        <f t="shared" ref="I7:I22" si="2">G7+(G7*H7)</f>
        <v>14508.683252000001</v>
      </c>
      <c r="K7" s="17" t="s">
        <v>614</v>
      </c>
      <c r="L7" s="15">
        <v>0.6</v>
      </c>
    </row>
    <row r="8" spans="1:17" x14ac:dyDescent="0.25">
      <c r="A8" s="112" t="s">
        <v>227</v>
      </c>
      <c r="B8" s="38">
        <v>5381</v>
      </c>
      <c r="C8" s="38">
        <v>4900</v>
      </c>
      <c r="D8" s="84">
        <f t="shared" si="1"/>
        <v>0.13379095300114949</v>
      </c>
      <c r="E8" s="92">
        <v>-8.8999999999999996E-2</v>
      </c>
      <c r="F8" s="94">
        <v>2.5999999999999999E-2</v>
      </c>
      <c r="G8" s="95">
        <f t="shared" si="0"/>
        <v>5027.3999999999996</v>
      </c>
      <c r="H8" s="96">
        <v>8.9999999999999993E-3</v>
      </c>
      <c r="I8" s="97">
        <f t="shared" si="2"/>
        <v>5072.6466</v>
      </c>
    </row>
    <row r="9" spans="1:17" x14ac:dyDescent="0.25">
      <c r="A9" s="82" t="s">
        <v>238</v>
      </c>
      <c r="B9" s="44">
        <v>845.4</v>
      </c>
      <c r="C9" s="44">
        <v>979.6</v>
      </c>
      <c r="D9" s="81">
        <f t="shared" si="1"/>
        <v>2.6747268889780827E-2</v>
      </c>
      <c r="E9" s="93">
        <v>0.159</v>
      </c>
      <c r="F9" s="98">
        <v>0.14099999999999999</v>
      </c>
      <c r="G9" s="99">
        <f t="shared" si="0"/>
        <v>1117.7236</v>
      </c>
      <c r="H9" s="100">
        <v>0.11</v>
      </c>
      <c r="I9" s="101">
        <f t="shared" si="2"/>
        <v>1240.673196</v>
      </c>
      <c r="K9" s="2"/>
    </row>
    <row r="10" spans="1:17" x14ac:dyDescent="0.25">
      <c r="A10" s="112" t="s">
        <v>228</v>
      </c>
      <c r="B10" s="38">
        <v>1181.2</v>
      </c>
      <c r="C10" s="38">
        <v>1295.3</v>
      </c>
      <c r="D10" s="84">
        <f t="shared" si="1"/>
        <v>3.5367228861712029E-2</v>
      </c>
      <c r="E10" s="92">
        <v>9.7000000000000003E-2</v>
      </c>
      <c r="F10" s="94">
        <v>7.1999999999999995E-2</v>
      </c>
      <c r="G10" s="95">
        <f t="shared" si="0"/>
        <v>1388.5616</v>
      </c>
      <c r="H10" s="96">
        <v>5.6000000000000001E-2</v>
      </c>
      <c r="I10" s="97">
        <f t="shared" si="2"/>
        <v>1466.3210495999999</v>
      </c>
      <c r="L10" s="174">
        <v>2022</v>
      </c>
      <c r="M10" s="174">
        <v>2023</v>
      </c>
      <c r="N10" s="174" t="s">
        <v>619</v>
      </c>
      <c r="O10" s="174" t="s">
        <v>618</v>
      </c>
    </row>
    <row r="11" spans="1:17" x14ac:dyDescent="0.25">
      <c r="A11" s="82" t="s">
        <v>239</v>
      </c>
      <c r="B11" s="44">
        <v>749.9</v>
      </c>
      <c r="C11" s="44">
        <v>841.3</v>
      </c>
      <c r="D11" s="81">
        <f t="shared" si="1"/>
        <v>2.2971087502013689E-2</v>
      </c>
      <c r="E11" s="93">
        <v>0.122</v>
      </c>
      <c r="F11" s="98">
        <v>9.5000000000000001E-2</v>
      </c>
      <c r="G11" s="99">
        <f t="shared" si="0"/>
        <v>921.22349999999994</v>
      </c>
      <c r="H11" s="100">
        <v>7.2999999999999995E-2</v>
      </c>
      <c r="I11" s="101">
        <f t="shared" si="2"/>
        <v>988.47281549999991</v>
      </c>
      <c r="K11" s="80" t="s">
        <v>616</v>
      </c>
      <c r="L11" s="157">
        <v>34518.5</v>
      </c>
      <c r="M11" s="157">
        <v>36624.300000000003</v>
      </c>
      <c r="N11" s="157">
        <v>38759.5</v>
      </c>
      <c r="O11" s="158">
        <v>40503.800000000003</v>
      </c>
    </row>
    <row r="12" spans="1:17" x14ac:dyDescent="0.25">
      <c r="A12" s="80" t="s">
        <v>229</v>
      </c>
      <c r="B12" s="91">
        <v>1110.8</v>
      </c>
      <c r="C12" s="91">
        <v>1080.8</v>
      </c>
      <c r="D12" s="83">
        <f t="shared" si="1"/>
        <v>2.9510461633396403E-2</v>
      </c>
      <c r="E12" s="105">
        <v>-2.7E-2</v>
      </c>
      <c r="F12" s="106">
        <v>-6.0000000000000001E-3</v>
      </c>
      <c r="G12" s="107">
        <f t="shared" si="0"/>
        <v>1074.3152</v>
      </c>
      <c r="H12" s="108">
        <v>1.4999999999999999E-2</v>
      </c>
      <c r="I12" s="109">
        <f t="shared" si="2"/>
        <v>1090.429928</v>
      </c>
      <c r="K12" s="151" t="s">
        <v>617</v>
      </c>
      <c r="L12" s="157">
        <f>B6+B7</f>
        <v>24756</v>
      </c>
      <c r="M12" s="158">
        <f>C6+C7</f>
        <v>27630.1</v>
      </c>
      <c r="N12" s="158">
        <f>G6+G7</f>
        <v>29766.0514</v>
      </c>
      <c r="O12" s="158">
        <f>I6+I7</f>
        <v>31547.307932000003</v>
      </c>
    </row>
    <row r="13" spans="1:17" x14ac:dyDescent="0.25">
      <c r="A13" s="113" t="s">
        <v>240</v>
      </c>
      <c r="B13" s="44">
        <v>1094.5</v>
      </c>
      <c r="C13" s="44">
        <v>956.7</v>
      </c>
      <c r="D13" s="81">
        <f t="shared" si="1"/>
        <v>2.6122000966571374E-2</v>
      </c>
      <c r="E13" s="92">
        <v>-0.126</v>
      </c>
      <c r="F13" s="106">
        <v>-4.9000000000000002E-2</v>
      </c>
      <c r="G13" s="107">
        <f t="shared" si="0"/>
        <v>909.82170000000008</v>
      </c>
      <c r="H13" s="108">
        <v>-3.3000000000000002E-2</v>
      </c>
      <c r="I13" s="109">
        <f t="shared" si="2"/>
        <v>879.79758390000006</v>
      </c>
      <c r="K13" s="134"/>
      <c r="L13" s="176">
        <f>L12/L11</f>
        <v>0.71718064226429301</v>
      </c>
      <c r="M13" s="176">
        <f t="shared" ref="M13:O13" si="3">M12/M11</f>
        <v>0.75441987969735935</v>
      </c>
      <c r="N13" s="176">
        <f t="shared" si="3"/>
        <v>0.7679678891626569</v>
      </c>
      <c r="O13" s="177">
        <f t="shared" si="3"/>
        <v>0.77887279544141541</v>
      </c>
      <c r="P13" s="89"/>
      <c r="Q13" s="89"/>
    </row>
    <row r="14" spans="1:17" x14ac:dyDescent="0.25">
      <c r="A14" s="112" t="s">
        <v>230</v>
      </c>
      <c r="B14" s="38">
        <v>825.3</v>
      </c>
      <c r="C14" s="38">
        <v>773.6</v>
      </c>
      <c r="D14" s="84">
        <f t="shared" si="1"/>
        <v>2.1122588008508011E-2</v>
      </c>
      <c r="E14" s="92">
        <v>-6.3E-2</v>
      </c>
      <c r="F14" s="94">
        <v>-3.3000000000000002E-2</v>
      </c>
      <c r="G14" s="95">
        <f t="shared" si="0"/>
        <v>748.07119999999998</v>
      </c>
      <c r="H14" s="96">
        <v>-2.1000000000000001E-2</v>
      </c>
      <c r="I14" s="97">
        <f t="shared" si="2"/>
        <v>732.36170479999998</v>
      </c>
      <c r="K14" s="151" t="s">
        <v>144</v>
      </c>
      <c r="L14" s="157">
        <f>B6</f>
        <v>13143.8</v>
      </c>
      <c r="M14" s="158">
        <f>C6</f>
        <v>14705</v>
      </c>
      <c r="N14" s="158">
        <f>G6</f>
        <v>16013.744999999999</v>
      </c>
      <c r="O14" s="158">
        <f>I6</f>
        <v>17038.624680000001</v>
      </c>
      <c r="P14" s="89"/>
      <c r="Q14" s="89"/>
    </row>
    <row r="15" spans="1:17" x14ac:dyDescent="0.25">
      <c r="A15" s="82" t="s">
        <v>236</v>
      </c>
      <c r="B15" s="44">
        <v>374.5</v>
      </c>
      <c r="C15" s="44">
        <v>352.8</v>
      </c>
      <c r="D15" s="81">
        <f t="shared" si="1"/>
        <v>9.6329486160827635E-3</v>
      </c>
      <c r="E15" s="93">
        <v>-5.8000000000000003E-2</v>
      </c>
      <c r="F15" s="98">
        <v>-8.0000000000000002E-3</v>
      </c>
      <c r="G15" s="99">
        <f t="shared" si="0"/>
        <v>349.9776</v>
      </c>
      <c r="H15" s="100">
        <v>8.0000000000000002E-3</v>
      </c>
      <c r="I15" s="101">
        <f t="shared" si="2"/>
        <v>352.77742080000002</v>
      </c>
      <c r="K15" s="152" t="s">
        <v>48</v>
      </c>
      <c r="L15" s="159">
        <f>L14*0.9</f>
        <v>11829.42</v>
      </c>
      <c r="M15" s="160">
        <f t="shared" ref="M15" si="4">M14*0.9</f>
        <v>13234.5</v>
      </c>
      <c r="N15" s="160">
        <f t="shared" ref="N15" si="5">N14*0.9</f>
        <v>14412.370499999999</v>
      </c>
      <c r="O15" s="160">
        <f t="shared" ref="O15" si="6">O14*0.9</f>
        <v>15334.762212000001</v>
      </c>
      <c r="P15" s="89"/>
      <c r="Q15" s="89"/>
    </row>
    <row r="16" spans="1:17" x14ac:dyDescent="0.25">
      <c r="A16" s="112" t="s">
        <v>231</v>
      </c>
      <c r="B16" s="38">
        <v>740.1</v>
      </c>
      <c r="C16" s="38">
        <v>715.5</v>
      </c>
      <c r="D16" s="84">
        <f t="shared" si="1"/>
        <v>1.9536209565780095E-2</v>
      </c>
      <c r="E16" s="92">
        <v>-3.3000000000000002E-2</v>
      </c>
      <c r="F16" s="102">
        <v>2.3E-2</v>
      </c>
      <c r="G16" s="103">
        <f t="shared" si="0"/>
        <v>731.95650000000001</v>
      </c>
      <c r="H16" s="48">
        <v>1.6E-2</v>
      </c>
      <c r="I16" s="104">
        <f t="shared" si="2"/>
        <v>743.66780400000005</v>
      </c>
      <c r="K16" s="156" t="s">
        <v>201</v>
      </c>
      <c r="L16" s="161">
        <f>L14*0.1</f>
        <v>1314.38</v>
      </c>
      <c r="M16" s="162">
        <f t="shared" ref="M16:O16" si="7">M14*0.1</f>
        <v>1470.5</v>
      </c>
      <c r="N16" s="162">
        <f t="shared" si="7"/>
        <v>1601.3744999999999</v>
      </c>
      <c r="O16" s="162">
        <f t="shared" si="7"/>
        <v>1703.8624680000003</v>
      </c>
      <c r="P16" s="89"/>
      <c r="Q16" s="89"/>
    </row>
    <row r="17" spans="1:17" x14ac:dyDescent="0.25">
      <c r="A17" s="82" t="s">
        <v>236</v>
      </c>
      <c r="B17" s="44">
        <v>77.7</v>
      </c>
      <c r="C17" s="44">
        <v>72.2</v>
      </c>
      <c r="D17" s="81">
        <f t="shared" si="1"/>
        <v>1.9713687360577541E-3</v>
      </c>
      <c r="E17" s="93">
        <v>-7.0999999999999994E-2</v>
      </c>
      <c r="F17" s="102">
        <v>7.4999999999999997E-2</v>
      </c>
      <c r="G17" s="103">
        <f t="shared" si="0"/>
        <v>77.615000000000009</v>
      </c>
      <c r="H17" s="48">
        <v>4.1000000000000002E-2</v>
      </c>
      <c r="I17" s="104">
        <f t="shared" si="2"/>
        <v>80.797215000000008</v>
      </c>
      <c r="K17" s="152"/>
      <c r="L17" s="7"/>
      <c r="M17" s="163"/>
      <c r="N17" s="163"/>
      <c r="O17" s="164"/>
      <c r="P17" s="89"/>
      <c r="Q17" s="89"/>
    </row>
    <row r="18" spans="1:17" x14ac:dyDescent="0.25">
      <c r="A18" s="112" t="s">
        <v>232</v>
      </c>
      <c r="B18" s="38">
        <v>553.79999999999995</v>
      </c>
      <c r="C18" s="38">
        <v>503.3</v>
      </c>
      <c r="D18" s="84">
        <f t="shared" si="1"/>
        <v>1.3742242172546642E-2</v>
      </c>
      <c r="E18" s="92">
        <v>-9.0999999999999998E-2</v>
      </c>
      <c r="F18" s="94">
        <v>-5.0999999999999997E-2</v>
      </c>
      <c r="G18" s="95">
        <f t="shared" si="0"/>
        <v>477.63170000000002</v>
      </c>
      <c r="H18" s="96">
        <v>-8.0000000000000002E-3</v>
      </c>
      <c r="I18" s="97">
        <f t="shared" si="2"/>
        <v>473.8106464</v>
      </c>
      <c r="K18" s="151" t="s">
        <v>606</v>
      </c>
      <c r="L18" s="157">
        <f>B7</f>
        <v>11612.2</v>
      </c>
      <c r="M18" s="157">
        <f>C7</f>
        <v>12925.1</v>
      </c>
      <c r="N18" s="158">
        <f>G7</f>
        <v>13752.306400000001</v>
      </c>
      <c r="O18" s="158">
        <f>I7</f>
        <v>14508.683252000001</v>
      </c>
      <c r="P18" s="89"/>
      <c r="Q18" s="89"/>
    </row>
    <row r="19" spans="1:17" x14ac:dyDescent="0.25">
      <c r="A19" s="82" t="s">
        <v>236</v>
      </c>
      <c r="B19" s="44">
        <v>302.2</v>
      </c>
      <c r="C19" s="44">
        <v>260.8</v>
      </c>
      <c r="D19" s="81">
        <f t="shared" si="1"/>
        <v>7.1209552127958755E-3</v>
      </c>
      <c r="E19" s="93">
        <v>-0.13700000000000001</v>
      </c>
      <c r="F19" s="98">
        <v>-4.8000000000000001E-2</v>
      </c>
      <c r="G19" s="99">
        <f t="shared" si="0"/>
        <v>248.2816</v>
      </c>
      <c r="H19" s="100">
        <v>0.02</v>
      </c>
      <c r="I19" s="101">
        <f t="shared" si="2"/>
        <v>253.247232</v>
      </c>
      <c r="K19" s="152" t="s">
        <v>110</v>
      </c>
      <c r="L19" s="159">
        <f>L18*0.5</f>
        <v>5806.1</v>
      </c>
      <c r="M19" s="159">
        <f t="shared" ref="M19" si="8">M18*0.5</f>
        <v>6462.55</v>
      </c>
      <c r="N19" s="160">
        <f t="shared" ref="N19" si="9">N18*0.5</f>
        <v>6876.1532000000007</v>
      </c>
      <c r="O19" s="160">
        <f t="shared" ref="O19" si="10">O18*0.5</f>
        <v>7254.3416260000004</v>
      </c>
      <c r="P19" s="89"/>
      <c r="Q19" s="89"/>
    </row>
    <row r="20" spans="1:17" x14ac:dyDescent="0.25">
      <c r="A20" s="114" t="s">
        <v>233</v>
      </c>
      <c r="B20">
        <v>505.2</v>
      </c>
      <c r="C20">
        <v>454.2</v>
      </c>
      <c r="D20" s="33">
        <f t="shared" si="1"/>
        <v>1.2401602214922878E-2</v>
      </c>
      <c r="E20" s="110">
        <v>-0.10100000000000001</v>
      </c>
      <c r="F20" s="102">
        <v>-3.3000000000000002E-2</v>
      </c>
      <c r="G20" s="103">
        <f t="shared" si="0"/>
        <v>439.21139999999997</v>
      </c>
      <c r="H20" s="48">
        <v>-0.02</v>
      </c>
      <c r="I20" s="104">
        <f t="shared" si="2"/>
        <v>430.42717199999998</v>
      </c>
      <c r="K20" s="152" t="s">
        <v>48</v>
      </c>
      <c r="L20" s="159">
        <f>L18*0.1</f>
        <v>1161.22</v>
      </c>
      <c r="M20" s="159">
        <f t="shared" ref="M20:O20" si="11">M18*0.1</f>
        <v>1292.5100000000002</v>
      </c>
      <c r="N20" s="160">
        <f t="shared" si="11"/>
        <v>1375.2306400000002</v>
      </c>
      <c r="O20" s="160">
        <f t="shared" si="11"/>
        <v>1450.8683252000001</v>
      </c>
      <c r="P20" s="89"/>
      <c r="Q20" s="89"/>
    </row>
    <row r="21" spans="1:17" x14ac:dyDescent="0.25">
      <c r="A21" s="115" t="s">
        <v>236</v>
      </c>
      <c r="B21">
        <v>259.2</v>
      </c>
      <c r="C21">
        <v>239.4</v>
      </c>
      <c r="D21" s="33">
        <f t="shared" si="1"/>
        <v>6.5366437037704473E-3</v>
      </c>
      <c r="E21" s="110">
        <v>-7.5999999999999998E-2</v>
      </c>
      <c r="F21" s="102">
        <v>-1.7000000000000001E-2</v>
      </c>
      <c r="G21" s="103">
        <f t="shared" si="0"/>
        <v>235.33019999999999</v>
      </c>
      <c r="H21" s="48">
        <v>2E-3</v>
      </c>
      <c r="I21" s="104">
        <f t="shared" si="2"/>
        <v>235.8008604</v>
      </c>
      <c r="K21" s="156" t="s">
        <v>201</v>
      </c>
      <c r="L21" s="161">
        <f>L18*0.4</f>
        <v>4644.88</v>
      </c>
      <c r="M21" s="161">
        <f t="shared" ref="M21:O21" si="12">M18*0.4</f>
        <v>5170.0400000000009</v>
      </c>
      <c r="N21" s="162">
        <f t="shared" si="12"/>
        <v>5500.9225600000009</v>
      </c>
      <c r="O21" s="162">
        <f t="shared" si="12"/>
        <v>5803.4733008000003</v>
      </c>
      <c r="P21" s="89"/>
      <c r="Q21" s="89"/>
    </row>
    <row r="22" spans="1:17" x14ac:dyDescent="0.25">
      <c r="A22" s="80" t="s">
        <v>234</v>
      </c>
      <c r="B22" s="91">
        <v>229.5</v>
      </c>
      <c r="C22" s="91">
        <v>219.9</v>
      </c>
      <c r="D22" s="83">
        <f t="shared" si="1"/>
        <v>6.0042103193781171E-3</v>
      </c>
      <c r="E22" s="105">
        <v>-4.2000000000000003E-2</v>
      </c>
      <c r="F22" s="106">
        <v>2.5000000000000001E-2</v>
      </c>
      <c r="G22" s="107">
        <f t="shared" si="0"/>
        <v>225.39750000000001</v>
      </c>
      <c r="H22" s="108">
        <v>2.1999999999999999E-2</v>
      </c>
      <c r="I22" s="109">
        <f t="shared" si="2"/>
        <v>230.356245</v>
      </c>
      <c r="K22" s="18"/>
      <c r="L22" s="7"/>
      <c r="M22" s="163"/>
      <c r="N22" s="163"/>
      <c r="O22" s="164"/>
      <c r="P22" s="89"/>
      <c r="Q22" s="89"/>
    </row>
    <row r="23" spans="1:17" x14ac:dyDescent="0.25">
      <c r="A23" s="115" t="s">
        <v>242</v>
      </c>
      <c r="B23">
        <f>B6+B7+B8+B10+B12+B13+B14+B16+B18+B20+B22</f>
        <v>36377.4</v>
      </c>
      <c r="C23">
        <f>C6+C7+C8+C10+C12+C13+C14+C16+C18+C20+C22</f>
        <v>38529.4</v>
      </c>
      <c r="G23">
        <f t="shared" ref="G23:I23" si="13">G6+G7+G8+G10+G12+G13+G14+G16+G18+G20+G22</f>
        <v>40788.418199999993</v>
      </c>
      <c r="I23">
        <f t="shared" si="13"/>
        <v>42667.126665700009</v>
      </c>
      <c r="K23" s="154" t="s">
        <v>611</v>
      </c>
      <c r="L23" s="165">
        <f>L15+L19+L20</f>
        <v>18796.740000000002</v>
      </c>
      <c r="M23" s="165">
        <f t="shared" ref="M23:O23" si="14">M15+M19+M20</f>
        <v>20989.559999999998</v>
      </c>
      <c r="N23" s="165">
        <f t="shared" si="14"/>
        <v>22663.75434</v>
      </c>
      <c r="O23" s="166">
        <f t="shared" si="14"/>
        <v>24039.972163200004</v>
      </c>
      <c r="P23" s="89"/>
      <c r="Q23" s="89"/>
    </row>
    <row r="24" spans="1:17" x14ac:dyDescent="0.25">
      <c r="A24" s="7" t="s">
        <v>241</v>
      </c>
      <c r="B24">
        <f>B9+B15+B17+B19+B21</f>
        <v>1859.0000000000002</v>
      </c>
      <c r="C24">
        <f>C9+C15+C17+C19+C21</f>
        <v>1904.8000000000002</v>
      </c>
      <c r="G24">
        <f t="shared" ref="G24:I24" si="15">G9+G15+G17+G19+G21</f>
        <v>2028.9279999999999</v>
      </c>
      <c r="I24">
        <f t="shared" si="15"/>
        <v>2163.2959242000002</v>
      </c>
      <c r="K24" s="152" t="s">
        <v>612</v>
      </c>
      <c r="L24" s="167">
        <f>L23/L11</f>
        <v>0.54454104320871421</v>
      </c>
      <c r="M24" s="167">
        <f>M23/M11</f>
        <v>0.57310474193363414</v>
      </c>
      <c r="N24" s="167">
        <f t="shared" ref="N24:O24" si="16">N23/N11</f>
        <v>0.58472772713786292</v>
      </c>
      <c r="O24" s="168">
        <f t="shared" si="16"/>
        <v>0.59352387092569092</v>
      </c>
      <c r="P24" s="89"/>
      <c r="Q24" s="89"/>
    </row>
    <row r="25" spans="1:17" x14ac:dyDescent="0.25">
      <c r="A25" s="116" t="s">
        <v>235</v>
      </c>
      <c r="B25" s="117">
        <v>34518.5</v>
      </c>
      <c r="C25" s="117">
        <v>36624.300000000003</v>
      </c>
      <c r="D25" s="117"/>
      <c r="E25" s="118">
        <v>6.0999999999999999E-2</v>
      </c>
      <c r="F25" s="118">
        <v>5.8000000000000003E-2</v>
      </c>
      <c r="G25" s="119">
        <f>G23-G24</f>
        <v>38759.490199999993</v>
      </c>
      <c r="H25" s="118">
        <v>4.4999999999999998E-2</v>
      </c>
      <c r="I25" s="120">
        <f>I23-I24</f>
        <v>40503.830741500009</v>
      </c>
      <c r="K25" s="153" t="s">
        <v>613</v>
      </c>
      <c r="L25" s="169">
        <f>L23/L12</f>
        <v>0.75928017450315077</v>
      </c>
      <c r="M25" s="169">
        <f>M23/M12</f>
        <v>0.75966283147726565</v>
      </c>
      <c r="N25" s="169">
        <f>N23/N12</f>
        <v>0.76139606276430738</v>
      </c>
      <c r="O25" s="170">
        <f>O23/O12</f>
        <v>0.76202927409901322</v>
      </c>
      <c r="P25" s="89"/>
      <c r="Q25" s="89"/>
    </row>
    <row r="26" spans="1:17" x14ac:dyDescent="0.25">
      <c r="K26" s="18"/>
      <c r="L26" s="7"/>
      <c r="M26" s="7"/>
      <c r="N26" s="7"/>
      <c r="O26" s="171"/>
      <c r="P26" s="89"/>
      <c r="Q26" s="89"/>
    </row>
    <row r="27" spans="1:17" x14ac:dyDescent="0.25">
      <c r="K27" s="155" t="s">
        <v>610</v>
      </c>
      <c r="L27" s="172">
        <f>L12*0.8</f>
        <v>19804.800000000003</v>
      </c>
      <c r="M27" s="172">
        <f>M12*0.8</f>
        <v>22104.080000000002</v>
      </c>
      <c r="N27" s="172">
        <f>N12*0.8</f>
        <v>23812.841120000001</v>
      </c>
      <c r="O27" s="173">
        <f>O12*0.8</f>
        <v>25237.846345600003</v>
      </c>
      <c r="Q27" s="179"/>
    </row>
    <row r="28" spans="1:17" x14ac:dyDescent="0.25">
      <c r="C28" s="68"/>
      <c r="D28" s="68"/>
      <c r="E28" s="68"/>
      <c r="F28" s="68"/>
      <c r="G28" s="68"/>
      <c r="H28" s="68"/>
      <c r="I28" s="68"/>
      <c r="J28" s="68"/>
    </row>
    <row r="29" spans="1:17" ht="18.75" x14ac:dyDescent="0.3">
      <c r="A29" s="90" t="s">
        <v>626</v>
      </c>
      <c r="I29" s="68"/>
      <c r="J29" s="68"/>
    </row>
    <row r="30" spans="1:17" x14ac:dyDescent="0.25">
      <c r="A30" s="7" t="s">
        <v>10</v>
      </c>
      <c r="B30" s="8"/>
      <c r="I30" s="68"/>
      <c r="J30" s="68"/>
    </row>
    <row r="31" spans="1:17" x14ac:dyDescent="0.25">
      <c r="A31" s="7" t="s">
        <v>622</v>
      </c>
      <c r="B31" s="8" t="s">
        <v>624</v>
      </c>
      <c r="I31" s="68"/>
      <c r="J31" s="68"/>
      <c r="L31" s="175">
        <v>36624.300000000003</v>
      </c>
      <c r="M31" s="175">
        <v>38759.5</v>
      </c>
      <c r="N31" s="175">
        <v>40503.800000000003</v>
      </c>
    </row>
    <row r="32" spans="1:17" x14ac:dyDescent="0.25">
      <c r="A32" s="7" t="s">
        <v>623</v>
      </c>
      <c r="B32" t="s">
        <v>625</v>
      </c>
      <c r="I32" s="68"/>
      <c r="J32" s="68"/>
      <c r="L32" s="175">
        <v>27630.1</v>
      </c>
      <c r="M32" s="175">
        <v>29766.0514</v>
      </c>
      <c r="N32" s="175">
        <v>31547.307932000003</v>
      </c>
    </row>
    <row r="33" spans="1:25" x14ac:dyDescent="0.25">
      <c r="C33" s="68"/>
      <c r="D33" s="68"/>
      <c r="I33" s="68"/>
      <c r="J33" s="68"/>
      <c r="L33" s="175">
        <v>14705</v>
      </c>
      <c r="M33" s="175">
        <v>16013.744999999999</v>
      </c>
      <c r="N33" s="175">
        <v>17038.624680000001</v>
      </c>
    </row>
    <row r="34" spans="1:25" x14ac:dyDescent="0.25">
      <c r="B34" s="87">
        <v>2023</v>
      </c>
      <c r="C34" s="87" t="s">
        <v>621</v>
      </c>
      <c r="D34" s="87">
        <v>2025</v>
      </c>
      <c r="I34" s="68"/>
      <c r="J34" s="68"/>
      <c r="L34" s="175">
        <v>13234.5</v>
      </c>
      <c r="M34" s="175">
        <v>14412.370499999999</v>
      </c>
      <c r="N34" s="175">
        <v>15334.762212000001</v>
      </c>
    </row>
    <row r="35" spans="1:25" x14ac:dyDescent="0.25">
      <c r="A35" t="s">
        <v>149</v>
      </c>
      <c r="B35" s="29">
        <f>C52+(C52*$B55)</f>
        <v>1190.6357805056707</v>
      </c>
      <c r="C35" s="29">
        <f>B35+(B35*$B55)</f>
        <v>1142.0924388245649</v>
      </c>
      <c r="D35" s="29">
        <f>C35+(C35*$B55)</f>
        <v>1095.5282548843491</v>
      </c>
      <c r="I35" s="68"/>
      <c r="J35" s="68"/>
      <c r="L35" s="175">
        <v>1470.5</v>
      </c>
      <c r="M35" s="175">
        <v>1601.3744999999999</v>
      </c>
      <c r="N35" s="175">
        <v>1703.8624680000003</v>
      </c>
    </row>
    <row r="36" spans="1:25" x14ac:dyDescent="0.25">
      <c r="A36" s="65" t="s">
        <v>620</v>
      </c>
      <c r="B36" s="29">
        <f>C53+(C53*$B56)</f>
        <v>467.35684479574132</v>
      </c>
      <c r="C36" s="29">
        <f>B36+(B36*$B56)</f>
        <v>491.83189153068042</v>
      </c>
      <c r="D36" s="29">
        <f>C36+(C36*$B56)</f>
        <v>517.58867388016745</v>
      </c>
      <c r="I36" s="68"/>
      <c r="J36" s="68"/>
      <c r="L36" s="175">
        <v>12925.1</v>
      </c>
      <c r="M36" s="175">
        <v>13752.306400000001</v>
      </c>
      <c r="N36" s="175">
        <v>14508.683252000001</v>
      </c>
    </row>
    <row r="37" spans="1:25" x14ac:dyDescent="0.25">
      <c r="A37" s="65"/>
      <c r="I37" s="68"/>
      <c r="J37" s="68"/>
      <c r="L37" s="175">
        <v>6462.55</v>
      </c>
      <c r="M37" s="175">
        <v>6876.1532000000007</v>
      </c>
      <c r="N37" s="175">
        <v>7254.3416260000004</v>
      </c>
    </row>
    <row r="38" spans="1:25" x14ac:dyDescent="0.25">
      <c r="A38" s="65" t="s">
        <v>151</v>
      </c>
      <c r="B38" s="29">
        <v>694</v>
      </c>
      <c r="C38" s="29">
        <v>644</v>
      </c>
      <c r="D38" s="29">
        <v>628</v>
      </c>
      <c r="I38" s="68"/>
      <c r="J38" s="68"/>
      <c r="L38" s="175">
        <v>1292.5100000000002</v>
      </c>
      <c r="M38" s="175">
        <v>1375.2306400000002</v>
      </c>
      <c r="N38" s="175">
        <v>1450.8683252000001</v>
      </c>
    </row>
    <row r="39" spans="1:25" x14ac:dyDescent="0.25">
      <c r="A39" s="7" t="s">
        <v>150</v>
      </c>
      <c r="B39" s="29">
        <v>356</v>
      </c>
      <c r="C39" s="29">
        <v>321</v>
      </c>
      <c r="D39" s="29">
        <v>315</v>
      </c>
      <c r="I39" s="68"/>
      <c r="J39" s="68"/>
      <c r="L39" s="175">
        <v>5170.0400000000009</v>
      </c>
      <c r="M39" s="175">
        <v>5500.9225600000009</v>
      </c>
      <c r="N39" s="175">
        <v>5803.4733008000003</v>
      </c>
    </row>
    <row r="40" spans="1:25" x14ac:dyDescent="0.25">
      <c r="A40" s="7" t="s">
        <v>153</v>
      </c>
      <c r="B40" s="29">
        <v>338</v>
      </c>
      <c r="C40" s="29">
        <v>323</v>
      </c>
      <c r="D40" s="29">
        <v>313</v>
      </c>
      <c r="I40" s="8"/>
      <c r="J40" s="8"/>
      <c r="L40" s="175">
        <v>20989.559999999998</v>
      </c>
      <c r="M40" s="175">
        <v>22663.75434</v>
      </c>
      <c r="N40" s="175">
        <v>24039.972163200004</v>
      </c>
    </row>
    <row r="41" spans="1:25" x14ac:dyDescent="0.25">
      <c r="A41" s="65" t="s">
        <v>152</v>
      </c>
      <c r="B41" s="29">
        <v>301</v>
      </c>
      <c r="C41" s="29">
        <v>298</v>
      </c>
      <c r="D41" s="29">
        <v>284</v>
      </c>
      <c r="H41" s="68"/>
      <c r="I41" s="8"/>
      <c r="J41" s="8"/>
      <c r="L41" s="8">
        <v>0.57310474193363414</v>
      </c>
      <c r="M41" s="8">
        <v>0.58472772713786292</v>
      </c>
      <c r="N41" s="8">
        <v>0.59352387092569092</v>
      </c>
    </row>
    <row r="42" spans="1:25" x14ac:dyDescent="0.25">
      <c r="A42" s="7" t="s">
        <v>150</v>
      </c>
      <c r="B42" s="29">
        <v>127</v>
      </c>
      <c r="C42" s="29">
        <v>122</v>
      </c>
      <c r="D42" s="29">
        <v>113</v>
      </c>
      <c r="E42" s="68"/>
      <c r="F42" s="68"/>
      <c r="G42" s="68"/>
      <c r="H42" s="68"/>
      <c r="L42" s="8">
        <v>0.75966283147726565</v>
      </c>
      <c r="M42" s="8">
        <v>0.76139606276430738</v>
      </c>
      <c r="N42" s="8">
        <v>0.76202927409901322</v>
      </c>
    </row>
    <row r="43" spans="1:25" x14ac:dyDescent="0.25">
      <c r="A43" s="7" t="s">
        <v>153</v>
      </c>
      <c r="B43" s="29">
        <v>175</v>
      </c>
      <c r="C43" s="29">
        <v>176</v>
      </c>
      <c r="D43" s="29">
        <v>171</v>
      </c>
      <c r="E43" s="8"/>
      <c r="F43" s="8"/>
      <c r="G43" s="8"/>
      <c r="H43" s="8"/>
      <c r="I43" s="29"/>
      <c r="J43" s="29"/>
    </row>
    <row r="44" spans="1:25" x14ac:dyDescent="0.25">
      <c r="A44" s="7"/>
      <c r="E44" s="8"/>
      <c r="F44" s="8"/>
      <c r="G44" s="8"/>
      <c r="H44" s="8"/>
      <c r="Y44" s="178"/>
    </row>
    <row r="45" spans="1:25" x14ac:dyDescent="0.25">
      <c r="A45" s="7" t="s">
        <v>627</v>
      </c>
      <c r="B45" s="29">
        <f>B35+B39+B42</f>
        <v>1673.6357805056707</v>
      </c>
      <c r="C45" s="29">
        <f t="shared" ref="C45:D45" si="17">C35+C39+C42</f>
        <v>1585.0924388245649</v>
      </c>
      <c r="D45" s="29">
        <f t="shared" si="17"/>
        <v>1523.5282548843491</v>
      </c>
    </row>
    <row r="46" spans="1:25" x14ac:dyDescent="0.25">
      <c r="A46" s="7" t="s">
        <v>628</v>
      </c>
      <c r="B46" s="29">
        <f>C53+B40+B43</f>
        <v>957.09975062344142</v>
      </c>
      <c r="C46" s="29">
        <f t="shared" ref="C46:D46" si="18">C36+C40+C43</f>
        <v>990.83189153068042</v>
      </c>
      <c r="D46" s="29">
        <f t="shared" si="18"/>
        <v>1001.5886738801674</v>
      </c>
    </row>
    <row r="47" spans="1:25" x14ac:dyDescent="0.25">
      <c r="A47" s="7" t="s">
        <v>629</v>
      </c>
      <c r="B47" s="33">
        <f>B46/SUM(B41+B38+C53+C52)</f>
        <v>0.35708118449189058</v>
      </c>
      <c r="C47" s="33">
        <f t="shared" ref="C47:D47" si="19">C46/SUM(C41+C38+C36+C35)</f>
        <v>0.38465100851546946</v>
      </c>
      <c r="D47" s="33">
        <f t="shared" si="19"/>
        <v>0.39665041348014829</v>
      </c>
    </row>
    <row r="50" spans="1:3" x14ac:dyDescent="0.25">
      <c r="A50" s="51" t="s">
        <v>630</v>
      </c>
    </row>
    <row r="51" spans="1:3" x14ac:dyDescent="0.25">
      <c r="A51">
        <v>2020</v>
      </c>
      <c r="B51">
        <v>2021</v>
      </c>
      <c r="C51" s="29">
        <v>2022</v>
      </c>
    </row>
    <row r="52" spans="1:3" x14ac:dyDescent="0.25">
      <c r="A52">
        <v>1349</v>
      </c>
      <c r="B52">
        <v>1294</v>
      </c>
      <c r="C52" s="29">
        <f>B52+(B52*B55)</f>
        <v>1241.2424017790956</v>
      </c>
    </row>
    <row r="53" spans="1:3" x14ac:dyDescent="0.25">
      <c r="A53">
        <v>401</v>
      </c>
      <c r="B53">
        <v>422</v>
      </c>
      <c r="C53" s="29">
        <f>B53+(B53*B56)</f>
        <v>444.09975062344142</v>
      </c>
    </row>
    <row r="54" spans="1:3" x14ac:dyDescent="0.25">
      <c r="C54" s="68"/>
    </row>
    <row r="55" spans="1:3" x14ac:dyDescent="0.25">
      <c r="B55" s="33">
        <f>(B52-A52)/A52</f>
        <v>-4.0770941438102296E-2</v>
      </c>
      <c r="C55" s="68"/>
    </row>
    <row r="56" spans="1:3" x14ac:dyDescent="0.25">
      <c r="B56" s="33">
        <f>(B53-A53)/A53</f>
        <v>5.2369077306733167E-2</v>
      </c>
      <c r="C56" s="68"/>
    </row>
  </sheetData>
  <hyperlinks>
    <hyperlink ref="B3" r:id="rId1" xr:uid="{F17338DF-24B4-4501-9B46-CD62D57BFDDF}"/>
    <hyperlink ref="N1" r:id="rId2" xr:uid="{30379FD7-0108-4F67-9CAD-CA86EAFF4B74}"/>
    <hyperlink ref="O5" r:id="rId3" xr:uid="{488C3C27-DD40-4CBA-BFBD-34942E36904F}"/>
    <hyperlink ref="A50" r:id="rId4" xr:uid="{AEB20F27-7997-4516-B88A-7A3F0BB64703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97D3A-F7B1-4F12-B124-FEC8E684CB43}">
  <dimension ref="A3:X76"/>
  <sheetViews>
    <sheetView topLeftCell="A10" workbookViewId="0">
      <selection activeCell="W25" sqref="W25"/>
    </sheetView>
  </sheetViews>
  <sheetFormatPr defaultRowHeight="15" x14ac:dyDescent="0.25"/>
  <cols>
    <col min="2" max="2" width="25.7109375" customWidth="1"/>
    <col min="4" max="4" width="9.140625" style="33"/>
    <col min="7" max="7" width="25.7109375" customWidth="1"/>
    <col min="12" max="12" width="25.7109375" customWidth="1"/>
    <col min="17" max="17" width="25.7109375" customWidth="1"/>
    <col min="22" max="22" width="25.7109375" customWidth="1"/>
  </cols>
  <sheetData>
    <row r="3" spans="1:24" x14ac:dyDescent="0.25">
      <c r="B3" t="s">
        <v>436</v>
      </c>
    </row>
    <row r="5" spans="1:24" x14ac:dyDescent="0.25">
      <c r="B5" t="s">
        <v>17</v>
      </c>
      <c r="C5" s="1"/>
      <c r="G5" t="s">
        <v>59</v>
      </c>
      <c r="L5" t="s">
        <v>57</v>
      </c>
      <c r="Q5" t="s">
        <v>194</v>
      </c>
      <c r="V5" t="s">
        <v>20</v>
      </c>
    </row>
    <row r="6" spans="1:24" x14ac:dyDescent="0.25">
      <c r="C6" s="1" t="s">
        <v>7</v>
      </c>
      <c r="H6" s="1" t="s">
        <v>7</v>
      </c>
      <c r="M6" s="1" t="s">
        <v>7</v>
      </c>
      <c r="N6" s="33"/>
      <c r="R6" t="s">
        <v>7</v>
      </c>
      <c r="W6" s="1" t="s">
        <v>7</v>
      </c>
      <c r="X6" s="35"/>
    </row>
    <row r="7" spans="1:24" x14ac:dyDescent="0.25">
      <c r="B7" t="s">
        <v>435</v>
      </c>
      <c r="C7">
        <v>1707</v>
      </c>
      <c r="G7" t="s">
        <v>435</v>
      </c>
      <c r="H7">
        <v>978</v>
      </c>
      <c r="L7" t="s">
        <v>435</v>
      </c>
      <c r="M7">
        <v>341</v>
      </c>
      <c r="N7" s="33"/>
      <c r="Q7" t="s">
        <v>435</v>
      </c>
      <c r="R7" s="29">
        <v>836</v>
      </c>
      <c r="V7" t="s">
        <v>435</v>
      </c>
      <c r="W7">
        <v>632</v>
      </c>
      <c r="X7" s="35"/>
    </row>
    <row r="8" spans="1:24" x14ac:dyDescent="0.25">
      <c r="B8" t="s">
        <v>255</v>
      </c>
      <c r="C8" s="29">
        <v>1035.6384330992801</v>
      </c>
      <c r="G8" t="s">
        <v>255</v>
      </c>
      <c r="H8" s="29">
        <v>580.186689846121</v>
      </c>
      <c r="L8" t="s">
        <v>255</v>
      </c>
      <c r="M8" s="29">
        <v>200.89823536095699</v>
      </c>
      <c r="N8" s="33"/>
      <c r="Q8" t="s">
        <v>255</v>
      </c>
      <c r="R8" s="29">
        <v>489.25230816291599</v>
      </c>
      <c r="V8" t="s">
        <v>255</v>
      </c>
      <c r="W8" s="29">
        <v>396.99108792747199</v>
      </c>
      <c r="X8" s="35"/>
    </row>
    <row r="9" spans="1:24" x14ac:dyDescent="0.25">
      <c r="A9" t="s">
        <v>434</v>
      </c>
      <c r="B9" s="29" t="s">
        <v>7</v>
      </c>
      <c r="C9" s="29">
        <v>1598.94202</v>
      </c>
      <c r="F9" t="s">
        <v>434</v>
      </c>
      <c r="G9" t="s">
        <v>7</v>
      </c>
      <c r="H9" s="29">
        <v>958.52924999999902</v>
      </c>
      <c r="L9" s="29" t="s">
        <v>7</v>
      </c>
      <c r="M9" s="29">
        <v>315.43716999999998</v>
      </c>
      <c r="N9" s="33"/>
      <c r="Q9" t="s">
        <v>7</v>
      </c>
      <c r="R9" s="29">
        <v>793.46878999999899</v>
      </c>
      <c r="V9" s="29" t="s">
        <v>7</v>
      </c>
      <c r="W9" s="29">
        <v>603.15434000000005</v>
      </c>
      <c r="X9" s="35"/>
    </row>
    <row r="10" spans="1:24" x14ac:dyDescent="0.25">
      <c r="A10" s="142" t="s">
        <v>408</v>
      </c>
      <c r="B10" s="142" t="s">
        <v>433</v>
      </c>
      <c r="C10" s="141">
        <v>1025.9436900000001</v>
      </c>
      <c r="D10" s="140">
        <f t="shared" ref="D10:D41" si="0">C10/$C$9</f>
        <v>0.64163908207253195</v>
      </c>
      <c r="F10" s="142" t="s">
        <v>408</v>
      </c>
      <c r="G10" s="142" t="s">
        <v>432</v>
      </c>
      <c r="H10" s="141">
        <v>620.76277000000005</v>
      </c>
      <c r="I10" s="140">
        <f t="shared" ref="I10:I41" si="1">H10/$H$9</f>
        <v>0.64762005958608015</v>
      </c>
      <c r="K10" s="142" t="s">
        <v>408</v>
      </c>
      <c r="L10" s="141" t="s">
        <v>431</v>
      </c>
      <c r="M10" s="141">
        <v>175.58677</v>
      </c>
      <c r="N10" s="140">
        <f t="shared" ref="N10:N41" si="2">M10/$M$9</f>
        <v>0.55664578147210741</v>
      </c>
      <c r="P10" s="142" t="s">
        <v>408</v>
      </c>
      <c r="Q10" s="142" t="s">
        <v>430</v>
      </c>
      <c r="R10" s="141">
        <v>547.87318000000005</v>
      </c>
      <c r="S10" s="140">
        <f t="shared" ref="S10:S41" si="3">R10/$R$9</f>
        <v>0.69047855051740692</v>
      </c>
      <c r="U10" s="142" t="s">
        <v>408</v>
      </c>
      <c r="V10" s="141" t="s">
        <v>429</v>
      </c>
      <c r="W10" s="141">
        <v>421.98110000000003</v>
      </c>
      <c r="X10" s="140">
        <f t="shared" ref="X10:X41" si="4">W10/$W$9</f>
        <v>0.69962374804432315</v>
      </c>
    </row>
    <row r="11" spans="1:24" x14ac:dyDescent="0.25">
      <c r="A11" s="142" t="s">
        <v>408</v>
      </c>
      <c r="B11" s="142" t="s">
        <v>428</v>
      </c>
      <c r="C11" s="141">
        <v>828.84570999999801</v>
      </c>
      <c r="D11" s="140">
        <f t="shared" si="0"/>
        <v>0.51837133531583468</v>
      </c>
      <c r="F11" s="142" t="s">
        <v>408</v>
      </c>
      <c r="G11" s="142" t="s">
        <v>428</v>
      </c>
      <c r="H11" s="141">
        <v>398.52015999999998</v>
      </c>
      <c r="I11" s="140">
        <f t="shared" si="1"/>
        <v>0.41576212723816242</v>
      </c>
      <c r="K11" s="142" t="s">
        <v>408</v>
      </c>
      <c r="L11" s="141" t="s">
        <v>428</v>
      </c>
      <c r="M11" s="141">
        <v>115.83226000000001</v>
      </c>
      <c r="N11" s="140">
        <f t="shared" si="2"/>
        <v>0.36721182858697349</v>
      </c>
      <c r="P11" s="142" t="s">
        <v>408</v>
      </c>
      <c r="Q11" s="142" t="s">
        <v>425</v>
      </c>
      <c r="R11" s="141">
        <v>333.80385000000001</v>
      </c>
      <c r="S11" s="140">
        <f t="shared" si="3"/>
        <v>0.42068932541127474</v>
      </c>
      <c r="U11" t="s">
        <v>404</v>
      </c>
      <c r="V11" s="29" t="s">
        <v>9</v>
      </c>
      <c r="W11" s="29">
        <v>239.57792000000001</v>
      </c>
      <c r="X11" s="35">
        <f t="shared" si="4"/>
        <v>0.39720831653138727</v>
      </c>
    </row>
    <row r="12" spans="1:24" x14ac:dyDescent="0.25">
      <c r="A12" s="142" t="s">
        <v>408</v>
      </c>
      <c r="B12" s="142" t="s">
        <v>426</v>
      </c>
      <c r="C12" s="141">
        <v>582.81667000000004</v>
      </c>
      <c r="D12" s="140">
        <f t="shared" si="0"/>
        <v>0.36450144077144214</v>
      </c>
      <c r="F12" s="142" t="s">
        <v>408</v>
      </c>
      <c r="G12" s="142" t="s">
        <v>426</v>
      </c>
      <c r="H12" s="141">
        <v>354.39751000000001</v>
      </c>
      <c r="I12" s="140">
        <f t="shared" si="1"/>
        <v>0.36973051161453901</v>
      </c>
      <c r="K12" s="142" t="s">
        <v>408</v>
      </c>
      <c r="L12" s="141" t="s">
        <v>426</v>
      </c>
      <c r="M12" s="141">
        <v>95.610410000000002</v>
      </c>
      <c r="N12" s="140">
        <f t="shared" si="2"/>
        <v>0.3031044502459872</v>
      </c>
      <c r="P12" s="142" t="s">
        <v>408</v>
      </c>
      <c r="Q12" s="142" t="s">
        <v>428</v>
      </c>
      <c r="R12" s="141">
        <v>304.94788</v>
      </c>
      <c r="S12" s="140">
        <f t="shared" si="3"/>
        <v>0.38432246339518961</v>
      </c>
      <c r="U12" s="142" t="s">
        <v>408</v>
      </c>
      <c r="V12" s="141" t="s">
        <v>427</v>
      </c>
      <c r="W12" s="141">
        <v>195.30162000000001</v>
      </c>
      <c r="X12" s="140">
        <f t="shared" si="4"/>
        <v>0.32380040571373492</v>
      </c>
    </row>
    <row r="13" spans="1:24" x14ac:dyDescent="0.25">
      <c r="A13" t="s">
        <v>404</v>
      </c>
      <c r="B13" s="29" t="s">
        <v>9</v>
      </c>
      <c r="C13" s="29">
        <v>573.85352999999998</v>
      </c>
      <c r="D13" s="33">
        <f t="shared" si="0"/>
        <v>0.35889577159276859</v>
      </c>
      <c r="F13" t="s">
        <v>404</v>
      </c>
      <c r="G13" t="s">
        <v>9</v>
      </c>
      <c r="H13" s="29">
        <v>343.87427000000002</v>
      </c>
      <c r="I13" s="33">
        <f t="shared" si="1"/>
        <v>0.35875198383356627</v>
      </c>
      <c r="K13" s="142" t="s">
        <v>408</v>
      </c>
      <c r="L13" s="141" t="s">
        <v>422</v>
      </c>
      <c r="M13" s="141">
        <v>86.926630000000102</v>
      </c>
      <c r="N13" s="140">
        <f t="shared" si="2"/>
        <v>0.27557510105736782</v>
      </c>
      <c r="P13" s="142" t="s">
        <v>408</v>
      </c>
      <c r="Q13" s="142" t="s">
        <v>426</v>
      </c>
      <c r="R13" s="141">
        <v>295.37995000000001</v>
      </c>
      <c r="S13" s="140">
        <f t="shared" si="3"/>
        <v>0.37226410631727608</v>
      </c>
      <c r="U13" s="142" t="s">
        <v>408</v>
      </c>
      <c r="V13" s="141" t="s">
        <v>425</v>
      </c>
      <c r="W13" s="141">
        <v>193.00288</v>
      </c>
      <c r="X13" s="140">
        <f t="shared" si="4"/>
        <v>0.3199892087322127</v>
      </c>
    </row>
    <row r="14" spans="1:24" x14ac:dyDescent="0.25">
      <c r="A14" s="142" t="s">
        <v>408</v>
      </c>
      <c r="B14" s="142" t="s">
        <v>425</v>
      </c>
      <c r="C14" s="141">
        <v>513.27417000000105</v>
      </c>
      <c r="D14" s="140">
        <f t="shared" si="0"/>
        <v>0.32100861918683021</v>
      </c>
      <c r="F14" s="142" t="s">
        <v>408</v>
      </c>
      <c r="G14" s="142" t="s">
        <v>425</v>
      </c>
      <c r="H14" s="141">
        <v>339.11844000000002</v>
      </c>
      <c r="I14" s="140">
        <f t="shared" si="1"/>
        <v>0.35379039293793108</v>
      </c>
      <c r="K14" t="s">
        <v>404</v>
      </c>
      <c r="L14" t="s">
        <v>9</v>
      </c>
      <c r="M14" s="29">
        <v>74.088909999999998</v>
      </c>
      <c r="N14" s="35">
        <f t="shared" si="2"/>
        <v>0.23487691701012917</v>
      </c>
      <c r="P14" t="s">
        <v>404</v>
      </c>
      <c r="Q14" s="29" t="s">
        <v>9</v>
      </c>
      <c r="R14" s="29">
        <v>264.48545000000001</v>
      </c>
      <c r="S14" s="33">
        <f t="shared" si="3"/>
        <v>0.33332810733488377</v>
      </c>
      <c r="U14" s="142" t="s">
        <v>408</v>
      </c>
      <c r="V14" s="141" t="s">
        <v>424</v>
      </c>
      <c r="W14" s="141">
        <v>165.74815000000001</v>
      </c>
      <c r="X14" s="140">
        <f t="shared" si="4"/>
        <v>0.27480221728985654</v>
      </c>
    </row>
    <row r="15" spans="1:24" x14ac:dyDescent="0.25">
      <c r="A15" t="s">
        <v>404</v>
      </c>
      <c r="B15" s="29" t="s">
        <v>12</v>
      </c>
      <c r="C15" s="29">
        <v>307.66496999999998</v>
      </c>
      <c r="D15" s="33">
        <f t="shared" si="0"/>
        <v>0.1924178401415706</v>
      </c>
      <c r="F15" t="s">
        <v>404</v>
      </c>
      <c r="G15" t="s">
        <v>12</v>
      </c>
      <c r="H15" s="29">
        <v>215.11135999999999</v>
      </c>
      <c r="I15" s="33">
        <f t="shared" si="1"/>
        <v>0.224418148950593</v>
      </c>
      <c r="K15" t="s">
        <v>404</v>
      </c>
      <c r="L15" t="s">
        <v>12</v>
      </c>
      <c r="M15" s="29">
        <v>65.360860000000002</v>
      </c>
      <c r="N15" s="35">
        <f t="shared" si="2"/>
        <v>0.20720722291542246</v>
      </c>
      <c r="P15" s="142" t="s">
        <v>408</v>
      </c>
      <c r="Q15" s="142" t="s">
        <v>423</v>
      </c>
      <c r="R15" s="141">
        <v>224.45981</v>
      </c>
      <c r="S15" s="140">
        <f t="shared" si="3"/>
        <v>0.28288423291355957</v>
      </c>
      <c r="U15" t="s">
        <v>404</v>
      </c>
      <c r="V15" s="29" t="s">
        <v>12</v>
      </c>
      <c r="W15" s="29">
        <v>109.65940999999999</v>
      </c>
      <c r="X15" s="35">
        <f t="shared" si="4"/>
        <v>0.18180986644313957</v>
      </c>
    </row>
    <row r="16" spans="1:24" x14ac:dyDescent="0.25">
      <c r="A16" s="142" t="s">
        <v>408</v>
      </c>
      <c r="B16" s="142" t="s">
        <v>423</v>
      </c>
      <c r="C16" s="141">
        <v>269.66370000000001</v>
      </c>
      <c r="D16" s="140">
        <f t="shared" si="0"/>
        <v>0.16865133108453803</v>
      </c>
      <c r="F16" s="142" t="s">
        <v>408</v>
      </c>
      <c r="G16" s="142" t="s">
        <v>423</v>
      </c>
      <c r="H16" s="141">
        <v>194.72083000000001</v>
      </c>
      <c r="I16" s="140">
        <f t="shared" si="1"/>
        <v>0.20314542305307867</v>
      </c>
      <c r="K16" s="142" t="s">
        <v>408</v>
      </c>
      <c r="L16" s="141" t="s">
        <v>415</v>
      </c>
      <c r="M16" s="141">
        <v>52.120370000000001</v>
      </c>
      <c r="N16" s="140">
        <f t="shared" si="2"/>
        <v>0.16523217603049128</v>
      </c>
      <c r="P16" t="s">
        <v>404</v>
      </c>
      <c r="Q16" s="29" t="s">
        <v>12</v>
      </c>
      <c r="R16" s="29">
        <v>202.23439999999999</v>
      </c>
      <c r="S16" s="33">
        <f t="shared" si="3"/>
        <v>0.25487379283059169</v>
      </c>
      <c r="U16" s="142" t="s">
        <v>408</v>
      </c>
      <c r="V16" s="141" t="s">
        <v>423</v>
      </c>
      <c r="W16" s="141">
        <v>103.43226</v>
      </c>
      <c r="X16" s="140">
        <f t="shared" si="4"/>
        <v>0.17148556039570234</v>
      </c>
    </row>
    <row r="17" spans="1:24" x14ac:dyDescent="0.25">
      <c r="A17" s="142" t="s">
        <v>408</v>
      </c>
      <c r="B17" s="142" t="s">
        <v>422</v>
      </c>
      <c r="C17" s="141">
        <v>212.32079999999999</v>
      </c>
      <c r="D17" s="140">
        <f t="shared" si="0"/>
        <v>0.13278830460656729</v>
      </c>
      <c r="F17" s="142" t="s">
        <v>408</v>
      </c>
      <c r="G17" s="142" t="s">
        <v>418</v>
      </c>
      <c r="H17" s="141">
        <v>121.13079</v>
      </c>
      <c r="I17" s="140">
        <f t="shared" si="1"/>
        <v>0.12637151135450497</v>
      </c>
      <c r="K17" t="s">
        <v>404</v>
      </c>
      <c r="L17" t="s">
        <v>87</v>
      </c>
      <c r="M17" s="29">
        <v>43.520040000000002</v>
      </c>
      <c r="N17" s="35">
        <f t="shared" si="2"/>
        <v>0.13796738031855918</v>
      </c>
      <c r="P17" s="142" t="s">
        <v>408</v>
      </c>
      <c r="Q17" s="142" t="s">
        <v>422</v>
      </c>
      <c r="R17" s="141">
        <v>147.84559999999999</v>
      </c>
      <c r="S17" s="140">
        <f t="shared" si="3"/>
        <v>0.18632818563664008</v>
      </c>
      <c r="U17" t="s">
        <v>404</v>
      </c>
      <c r="V17" s="29" t="s">
        <v>87</v>
      </c>
      <c r="W17" s="29">
        <v>70.329949999999997</v>
      </c>
      <c r="X17" s="35">
        <f t="shared" si="4"/>
        <v>0.11660357115228581</v>
      </c>
    </row>
    <row r="18" spans="1:24" x14ac:dyDescent="0.25">
      <c r="A18" t="s">
        <v>404</v>
      </c>
      <c r="B18" s="29" t="s">
        <v>417</v>
      </c>
      <c r="C18" s="29">
        <v>186.36771999999999</v>
      </c>
      <c r="D18" s="33">
        <f t="shared" si="0"/>
        <v>0.11655689679104186</v>
      </c>
      <c r="F18" t="s">
        <v>404</v>
      </c>
      <c r="G18" t="s">
        <v>417</v>
      </c>
      <c r="H18" s="29">
        <v>113.19315</v>
      </c>
      <c r="I18" s="33">
        <f t="shared" si="1"/>
        <v>0.11809044950897442</v>
      </c>
      <c r="K18" t="s">
        <v>404</v>
      </c>
      <c r="L18" t="s">
        <v>421</v>
      </c>
      <c r="M18" s="29">
        <v>40.130299999999998</v>
      </c>
      <c r="N18" s="35">
        <f t="shared" si="2"/>
        <v>0.12722121492530511</v>
      </c>
      <c r="P18" s="142" t="s">
        <v>408</v>
      </c>
      <c r="Q18" s="142" t="s">
        <v>418</v>
      </c>
      <c r="R18" s="141">
        <v>146.84202999999999</v>
      </c>
      <c r="S18" s="140">
        <f t="shared" si="3"/>
        <v>0.18506339738958125</v>
      </c>
      <c r="U18" t="s">
        <v>404</v>
      </c>
      <c r="V18" s="29" t="s">
        <v>421</v>
      </c>
      <c r="W18" s="29">
        <v>60.627479999999998</v>
      </c>
      <c r="X18" s="35">
        <f t="shared" si="4"/>
        <v>0.10051735680124592</v>
      </c>
    </row>
    <row r="19" spans="1:24" x14ac:dyDescent="0.25">
      <c r="A19" t="s">
        <v>404</v>
      </c>
      <c r="B19" s="29" t="s">
        <v>66</v>
      </c>
      <c r="C19" s="29">
        <v>180.09165999999999</v>
      </c>
      <c r="D19" s="33">
        <f t="shared" si="0"/>
        <v>0.11263176384594609</v>
      </c>
      <c r="F19" t="s">
        <v>404</v>
      </c>
      <c r="G19" t="s">
        <v>421</v>
      </c>
      <c r="H19" s="29">
        <v>111.88802</v>
      </c>
      <c r="I19" s="33">
        <f t="shared" si="1"/>
        <v>0.11672885308403486</v>
      </c>
      <c r="K19" t="s">
        <v>404</v>
      </c>
      <c r="L19" t="s">
        <v>81</v>
      </c>
      <c r="M19" s="29">
        <v>37.745420000000003</v>
      </c>
      <c r="N19" s="35">
        <f t="shared" si="2"/>
        <v>0.11966066015618897</v>
      </c>
      <c r="P19" s="142" t="s">
        <v>408</v>
      </c>
      <c r="Q19" s="142" t="s">
        <v>414</v>
      </c>
      <c r="R19" s="141">
        <v>116.22122</v>
      </c>
      <c r="S19" s="140">
        <f t="shared" si="3"/>
        <v>0.14647232690777939</v>
      </c>
      <c r="U19" t="s">
        <v>404</v>
      </c>
      <c r="V19" s="29" t="s">
        <v>417</v>
      </c>
      <c r="W19" s="29">
        <v>56.51361</v>
      </c>
      <c r="X19" s="35">
        <f t="shared" si="4"/>
        <v>9.3696764247771139E-2</v>
      </c>
    </row>
    <row r="20" spans="1:24" x14ac:dyDescent="0.25">
      <c r="A20" t="s">
        <v>404</v>
      </c>
      <c r="B20" s="29" t="s">
        <v>81</v>
      </c>
      <c r="C20" s="29">
        <v>153.01614000000001</v>
      </c>
      <c r="D20" s="33">
        <f t="shared" si="0"/>
        <v>9.569836684884922E-2</v>
      </c>
      <c r="F20" t="s">
        <v>404</v>
      </c>
      <c r="G20" t="s">
        <v>87</v>
      </c>
      <c r="H20" s="29">
        <v>110.53023</v>
      </c>
      <c r="I20" s="33">
        <f t="shared" si="1"/>
        <v>0.11531231832518425</v>
      </c>
      <c r="K20" s="142" t="s">
        <v>408</v>
      </c>
      <c r="L20" s="141" t="s">
        <v>413</v>
      </c>
      <c r="M20" s="141">
        <v>37.544910000000002</v>
      </c>
      <c r="N20" s="140">
        <f t="shared" si="2"/>
        <v>0.11902500266534854</v>
      </c>
      <c r="P20" t="s">
        <v>404</v>
      </c>
      <c r="Q20" s="29" t="s">
        <v>84</v>
      </c>
      <c r="R20" s="29">
        <v>108.73641000000001</v>
      </c>
      <c r="S20" s="33">
        <f t="shared" si="3"/>
        <v>0.13703930308336407</v>
      </c>
      <c r="U20" s="142" t="s">
        <v>408</v>
      </c>
      <c r="V20" s="141" t="s">
        <v>416</v>
      </c>
      <c r="W20" s="141">
        <v>56.315379999999998</v>
      </c>
      <c r="X20" s="140">
        <f t="shared" si="4"/>
        <v>9.3368108733164368E-2</v>
      </c>
    </row>
    <row r="21" spans="1:24" x14ac:dyDescent="0.25">
      <c r="A21" t="s">
        <v>404</v>
      </c>
      <c r="B21" s="29" t="s">
        <v>1</v>
      </c>
      <c r="C21" s="29">
        <v>140.57867999999999</v>
      </c>
      <c r="D21" s="33">
        <f t="shared" si="0"/>
        <v>8.7919810875944082E-2</v>
      </c>
      <c r="F21" s="142" t="s">
        <v>408</v>
      </c>
      <c r="G21" s="142" t="s">
        <v>422</v>
      </c>
      <c r="H21" s="141">
        <v>100.74314</v>
      </c>
      <c r="I21" s="140">
        <f t="shared" si="1"/>
        <v>0.10510179006013651</v>
      </c>
      <c r="K21" t="s">
        <v>404</v>
      </c>
      <c r="L21" t="s">
        <v>1</v>
      </c>
      <c r="M21" s="29">
        <v>31.465</v>
      </c>
      <c r="N21" s="35">
        <f t="shared" si="2"/>
        <v>9.9750451096172338E-2</v>
      </c>
      <c r="P21" t="s">
        <v>404</v>
      </c>
      <c r="Q21" s="29" t="s">
        <v>421</v>
      </c>
      <c r="R21" s="29">
        <v>95.152109999999993</v>
      </c>
      <c r="S21" s="33">
        <f t="shared" si="3"/>
        <v>0.11991915901317318</v>
      </c>
      <c r="U21" s="142" t="s">
        <v>408</v>
      </c>
      <c r="V21" s="141" t="s">
        <v>419</v>
      </c>
      <c r="W21" s="141">
        <v>54.583210000000001</v>
      </c>
      <c r="X21" s="140">
        <f t="shared" si="4"/>
        <v>9.049625672924777E-2</v>
      </c>
    </row>
    <row r="22" spans="1:24" x14ac:dyDescent="0.25">
      <c r="A22" t="s">
        <v>404</v>
      </c>
      <c r="B22" s="29" t="s">
        <v>421</v>
      </c>
      <c r="C22" s="29">
        <v>133.77699999999999</v>
      </c>
      <c r="D22" s="33">
        <f t="shared" si="0"/>
        <v>8.3665948062331866E-2</v>
      </c>
      <c r="F22" t="s">
        <v>404</v>
      </c>
      <c r="G22" t="s">
        <v>80</v>
      </c>
      <c r="H22" s="29">
        <v>87.795029999999997</v>
      </c>
      <c r="I22" s="33">
        <f t="shared" si="1"/>
        <v>9.1593480324152959E-2</v>
      </c>
      <c r="K22" t="s">
        <v>404</v>
      </c>
      <c r="L22" t="s">
        <v>99</v>
      </c>
      <c r="M22" s="29">
        <v>28.890789999999999</v>
      </c>
      <c r="N22" s="35">
        <f t="shared" si="2"/>
        <v>9.1589681710624024E-2</v>
      </c>
      <c r="P22" t="s">
        <v>404</v>
      </c>
      <c r="Q22" s="29" t="s">
        <v>128</v>
      </c>
      <c r="R22" s="29">
        <v>84.930679999999995</v>
      </c>
      <c r="S22" s="33">
        <f t="shared" si="3"/>
        <v>0.10703720306377786</v>
      </c>
      <c r="U22" s="142" t="s">
        <v>408</v>
      </c>
      <c r="V22" s="141" t="s">
        <v>418</v>
      </c>
      <c r="W22" s="141">
        <v>48.179450000000003</v>
      </c>
      <c r="X22" s="140">
        <f t="shared" si="4"/>
        <v>7.9879140055595058E-2</v>
      </c>
    </row>
    <row r="23" spans="1:24" x14ac:dyDescent="0.25">
      <c r="A23" s="142" t="s">
        <v>408</v>
      </c>
      <c r="B23" s="142" t="s">
        <v>419</v>
      </c>
      <c r="C23" s="141">
        <v>133.7732</v>
      </c>
      <c r="D23" s="140">
        <f t="shared" si="0"/>
        <v>8.3663571490853683E-2</v>
      </c>
      <c r="F23" s="142" t="s">
        <v>408</v>
      </c>
      <c r="G23" s="142" t="s">
        <v>419</v>
      </c>
      <c r="H23" s="141">
        <v>84.572029999999998</v>
      </c>
      <c r="I23" s="140">
        <f t="shared" si="1"/>
        <v>8.8231037289681125E-2</v>
      </c>
      <c r="K23" t="s">
        <v>404</v>
      </c>
      <c r="L23" t="s">
        <v>66</v>
      </c>
      <c r="M23" s="29">
        <v>28.44247</v>
      </c>
      <c r="N23" s="35">
        <f t="shared" si="2"/>
        <v>9.0168416106446811E-2</v>
      </c>
      <c r="P23" s="142" t="s">
        <v>408</v>
      </c>
      <c r="Q23" s="142" t="s">
        <v>415</v>
      </c>
      <c r="R23" s="141">
        <v>84.694739999999996</v>
      </c>
      <c r="S23" s="140">
        <f t="shared" si="3"/>
        <v>0.10673985047351403</v>
      </c>
      <c r="U23" t="s">
        <v>404</v>
      </c>
      <c r="V23" s="29" t="s">
        <v>66</v>
      </c>
      <c r="W23" s="29">
        <v>46.822380000000003</v>
      </c>
      <c r="X23" s="35">
        <f t="shared" si="4"/>
        <v>7.7629185259613653E-2</v>
      </c>
    </row>
    <row r="24" spans="1:24" x14ac:dyDescent="0.25">
      <c r="A24" t="s">
        <v>404</v>
      </c>
      <c r="B24" s="29" t="s">
        <v>87</v>
      </c>
      <c r="C24" s="29">
        <v>126.9285</v>
      </c>
      <c r="D24" s="33">
        <f t="shared" si="0"/>
        <v>7.9382803386454259E-2</v>
      </c>
      <c r="F24" s="142" t="s">
        <v>408</v>
      </c>
      <c r="G24" s="142" t="s">
        <v>416</v>
      </c>
      <c r="H24" s="141">
        <v>80.691739999999996</v>
      </c>
      <c r="I24" s="140">
        <f t="shared" si="1"/>
        <v>8.4182866615703247E-2</v>
      </c>
      <c r="K24" t="s">
        <v>404</v>
      </c>
      <c r="L24" t="s">
        <v>80</v>
      </c>
      <c r="M24" s="29">
        <v>28.008459999999999</v>
      </c>
      <c r="N24" s="35">
        <f t="shared" si="2"/>
        <v>8.8792516113430767E-2</v>
      </c>
      <c r="P24" t="s">
        <v>404</v>
      </c>
      <c r="Q24" s="29" t="s">
        <v>87</v>
      </c>
      <c r="R24" s="29">
        <v>84.429730000000006</v>
      </c>
      <c r="S24" s="33">
        <f t="shared" si="3"/>
        <v>0.1064058612815762</v>
      </c>
      <c r="U24" s="142" t="s">
        <v>408</v>
      </c>
      <c r="V24" s="141" t="s">
        <v>420</v>
      </c>
      <c r="W24" s="141">
        <v>41.232050000000001</v>
      </c>
      <c r="X24" s="140">
        <f t="shared" si="4"/>
        <v>6.8360695207797056E-2</v>
      </c>
    </row>
    <row r="25" spans="1:24" x14ac:dyDescent="0.25">
      <c r="A25" s="142" t="s">
        <v>408</v>
      </c>
      <c r="B25" s="142" t="s">
        <v>418</v>
      </c>
      <c r="C25" s="141">
        <v>120.06706</v>
      </c>
      <c r="D25" s="140">
        <f t="shared" si="0"/>
        <v>7.5091565859279882E-2</v>
      </c>
      <c r="F25" t="s">
        <v>404</v>
      </c>
      <c r="G25" t="s">
        <v>1</v>
      </c>
      <c r="H25" s="29">
        <v>78.814279999999997</v>
      </c>
      <c r="I25" s="33">
        <f t="shared" si="1"/>
        <v>8.2224178344062093E-2</v>
      </c>
      <c r="K25" t="s">
        <v>404</v>
      </c>
      <c r="L25" t="s">
        <v>417</v>
      </c>
      <c r="M25" s="29">
        <v>26.606159999999999</v>
      </c>
      <c r="N25" s="35">
        <f t="shared" si="2"/>
        <v>8.4346939835910906E-2</v>
      </c>
      <c r="P25" t="s">
        <v>404</v>
      </c>
      <c r="Q25" s="29" t="s">
        <v>81</v>
      </c>
      <c r="R25" s="29">
        <v>80.092140000000001</v>
      </c>
      <c r="S25" s="33">
        <f t="shared" si="3"/>
        <v>0.10093924425181248</v>
      </c>
      <c r="U25" t="s">
        <v>404</v>
      </c>
      <c r="V25" s="29" t="s">
        <v>96</v>
      </c>
      <c r="W25" s="29">
        <v>38.724139999999998</v>
      </c>
      <c r="X25" s="35">
        <f t="shared" si="4"/>
        <v>6.4202704733916025E-2</v>
      </c>
    </row>
    <row r="26" spans="1:24" x14ac:dyDescent="0.25">
      <c r="A26" t="s">
        <v>404</v>
      </c>
      <c r="B26" s="29" t="s">
        <v>84</v>
      </c>
      <c r="C26" s="29">
        <v>116.2209</v>
      </c>
      <c r="D26" s="33">
        <f t="shared" si="0"/>
        <v>7.2686125291772624E-2</v>
      </c>
      <c r="F26" s="142" t="s">
        <v>408</v>
      </c>
      <c r="G26" s="142" t="s">
        <v>414</v>
      </c>
      <c r="H26" s="141">
        <v>74.354550000000003</v>
      </c>
      <c r="I26" s="140">
        <f t="shared" si="1"/>
        <v>7.7571498209366152E-2</v>
      </c>
      <c r="K26" s="142" t="s">
        <v>408</v>
      </c>
      <c r="L26" s="141" t="s">
        <v>414</v>
      </c>
      <c r="M26" s="141">
        <v>23.46818</v>
      </c>
      <c r="N26" s="140">
        <f t="shared" si="2"/>
        <v>7.4398904859563644E-2</v>
      </c>
      <c r="P26" s="142" t="s">
        <v>408</v>
      </c>
      <c r="Q26" s="142" t="s">
        <v>419</v>
      </c>
      <c r="R26" s="141">
        <v>73.504679999999993</v>
      </c>
      <c r="S26" s="140">
        <f t="shared" si="3"/>
        <v>9.2637140775253535E-2</v>
      </c>
      <c r="U26" t="s">
        <v>404</v>
      </c>
      <c r="V26" s="29" t="s">
        <v>99</v>
      </c>
      <c r="W26" s="29">
        <v>36.508090000000003</v>
      </c>
      <c r="X26" s="35">
        <f t="shared" si="4"/>
        <v>6.0528603673812575E-2</v>
      </c>
    </row>
    <row r="27" spans="1:24" x14ac:dyDescent="0.25">
      <c r="A27" t="s">
        <v>404</v>
      </c>
      <c r="B27" s="29" t="s">
        <v>80</v>
      </c>
      <c r="C27" s="29">
        <v>110.16947</v>
      </c>
      <c r="D27" s="33">
        <f t="shared" si="0"/>
        <v>6.8901478991714782E-2</v>
      </c>
      <c r="F27" s="142" t="s">
        <v>408</v>
      </c>
      <c r="G27" s="142" t="s">
        <v>415</v>
      </c>
      <c r="H27" s="141">
        <v>74.309100000000001</v>
      </c>
      <c r="I27" s="140">
        <f t="shared" si="1"/>
        <v>7.7524081815969703E-2</v>
      </c>
      <c r="K27" s="142" t="s">
        <v>408</v>
      </c>
      <c r="L27" s="141" t="s">
        <v>418</v>
      </c>
      <c r="M27" s="141">
        <v>22.497479999999999</v>
      </c>
      <c r="N27" s="140">
        <f t="shared" si="2"/>
        <v>7.1321588384780407E-2</v>
      </c>
      <c r="P27" s="142" t="s">
        <v>408</v>
      </c>
      <c r="Q27" s="142" t="s">
        <v>416</v>
      </c>
      <c r="R27" s="141">
        <v>67.75009</v>
      </c>
      <c r="S27" s="140">
        <f t="shared" si="3"/>
        <v>8.5384694210846129E-2</v>
      </c>
      <c r="U27" t="s">
        <v>404</v>
      </c>
      <c r="V27" s="29" t="s">
        <v>81</v>
      </c>
      <c r="W27" s="29">
        <v>35.518700000000003</v>
      </c>
      <c r="X27" s="35">
        <f t="shared" si="4"/>
        <v>5.888824409354329E-2</v>
      </c>
    </row>
    <row r="28" spans="1:24" x14ac:dyDescent="0.25">
      <c r="A28" t="s">
        <v>404</v>
      </c>
      <c r="B28" s="29" t="s">
        <v>86</v>
      </c>
      <c r="C28" s="29">
        <v>108.02240999999999</v>
      </c>
      <c r="D28" s="33">
        <f t="shared" si="0"/>
        <v>6.755867858172869E-2</v>
      </c>
      <c r="F28" t="s">
        <v>404</v>
      </c>
      <c r="G28" t="s">
        <v>66</v>
      </c>
      <c r="H28" s="29">
        <v>73.665800000000004</v>
      </c>
      <c r="I28" s="33">
        <f t="shared" si="1"/>
        <v>7.6852949453550923E-2</v>
      </c>
      <c r="K28" t="s">
        <v>404</v>
      </c>
      <c r="L28" t="s">
        <v>84</v>
      </c>
      <c r="M28" s="29">
        <v>20.062550000000002</v>
      </c>
      <c r="N28" s="35">
        <f t="shared" si="2"/>
        <v>6.3602364933720401E-2</v>
      </c>
      <c r="P28" t="s">
        <v>404</v>
      </c>
      <c r="Q28" s="29" t="s">
        <v>126</v>
      </c>
      <c r="R28" s="29">
        <v>66.956689999999995</v>
      </c>
      <c r="S28" s="33">
        <f t="shared" si="3"/>
        <v>8.4384780906127485E-2</v>
      </c>
      <c r="U28" t="s">
        <v>404</v>
      </c>
      <c r="V28" s="29" t="s">
        <v>80</v>
      </c>
      <c r="W28" s="29">
        <v>35.234499999999997</v>
      </c>
      <c r="X28" s="35">
        <f t="shared" si="4"/>
        <v>5.8417054580093039E-2</v>
      </c>
    </row>
    <row r="29" spans="1:24" x14ac:dyDescent="0.25">
      <c r="A29" s="142" t="s">
        <v>408</v>
      </c>
      <c r="B29" s="142" t="s">
        <v>415</v>
      </c>
      <c r="C29" s="141">
        <v>101.1009</v>
      </c>
      <c r="D29" s="140">
        <f t="shared" si="0"/>
        <v>6.3229872462792616E-2</v>
      </c>
      <c r="F29" t="s">
        <v>404</v>
      </c>
      <c r="G29" t="s">
        <v>84</v>
      </c>
      <c r="H29" s="29">
        <v>68.914640000000006</v>
      </c>
      <c r="I29" s="33">
        <f t="shared" si="1"/>
        <v>7.1896230605378059E-2</v>
      </c>
      <c r="K29" t="s">
        <v>404</v>
      </c>
      <c r="L29" t="s">
        <v>96</v>
      </c>
      <c r="M29" s="29">
        <v>19.35211</v>
      </c>
      <c r="N29" s="35">
        <f t="shared" si="2"/>
        <v>6.1350125605045214E-2</v>
      </c>
      <c r="P29" t="s">
        <v>404</v>
      </c>
      <c r="Q29" s="29" t="s">
        <v>417</v>
      </c>
      <c r="R29" s="29">
        <v>57.497070000000001</v>
      </c>
      <c r="S29" s="33">
        <f t="shared" si="3"/>
        <v>7.2462925731458294E-2</v>
      </c>
      <c r="U29" t="s">
        <v>404</v>
      </c>
      <c r="V29" s="29" t="s">
        <v>1</v>
      </c>
      <c r="W29" s="29">
        <v>31.02769</v>
      </c>
      <c r="X29" s="35">
        <f t="shared" si="4"/>
        <v>5.1442372113247162E-2</v>
      </c>
    </row>
    <row r="30" spans="1:24" x14ac:dyDescent="0.25">
      <c r="A30" s="142" t="s">
        <v>408</v>
      </c>
      <c r="B30" s="142" t="s">
        <v>416</v>
      </c>
      <c r="C30" s="141">
        <v>99.82423</v>
      </c>
      <c r="D30" s="140">
        <f t="shared" si="0"/>
        <v>6.2431425749884292E-2</v>
      </c>
      <c r="F30" t="s">
        <v>404</v>
      </c>
      <c r="G30" t="s">
        <v>128</v>
      </c>
      <c r="H30" s="29">
        <v>67.483720000000005</v>
      </c>
      <c r="I30" s="33">
        <f t="shared" si="1"/>
        <v>7.0403401878450844E-2</v>
      </c>
      <c r="K30" t="s">
        <v>404</v>
      </c>
      <c r="L30" t="s">
        <v>83</v>
      </c>
      <c r="M30" s="29">
        <v>16.401450000000001</v>
      </c>
      <c r="N30" s="35">
        <f t="shared" si="2"/>
        <v>5.199593313622488E-2</v>
      </c>
      <c r="P30" t="s">
        <v>404</v>
      </c>
      <c r="Q30" s="29" t="s">
        <v>1</v>
      </c>
      <c r="R30" s="29">
        <v>57.055</v>
      </c>
      <c r="S30" s="33">
        <f t="shared" si="3"/>
        <v>7.1905789766475978E-2</v>
      </c>
      <c r="U30" s="142" t="s">
        <v>408</v>
      </c>
      <c r="V30" s="141" t="s">
        <v>414</v>
      </c>
      <c r="W30" s="141">
        <v>29.46321</v>
      </c>
      <c r="X30" s="140">
        <f t="shared" si="4"/>
        <v>4.8848541817671405E-2</v>
      </c>
    </row>
    <row r="31" spans="1:24" x14ac:dyDescent="0.25">
      <c r="A31" t="s">
        <v>404</v>
      </c>
      <c r="B31" s="29" t="s">
        <v>83</v>
      </c>
      <c r="C31" s="29">
        <v>86.045370000000005</v>
      </c>
      <c r="D31" s="33">
        <f t="shared" si="0"/>
        <v>5.3813940045180628E-2</v>
      </c>
      <c r="F31" t="s">
        <v>404</v>
      </c>
      <c r="G31" t="s">
        <v>81</v>
      </c>
      <c r="H31" s="29">
        <v>62.909210000000002</v>
      </c>
      <c r="I31" s="33">
        <f t="shared" si="1"/>
        <v>6.5630975789210469E-2</v>
      </c>
      <c r="K31" t="s">
        <v>404</v>
      </c>
      <c r="L31" t="s">
        <v>98</v>
      </c>
      <c r="M31" s="29">
        <v>16.14057</v>
      </c>
      <c r="N31" s="35">
        <f t="shared" si="2"/>
        <v>5.1168890463986857E-2</v>
      </c>
      <c r="P31" t="s">
        <v>404</v>
      </c>
      <c r="Q31" s="29" t="s">
        <v>5</v>
      </c>
      <c r="R31" s="29">
        <v>54.36844</v>
      </c>
      <c r="S31" s="33">
        <f t="shared" si="3"/>
        <v>6.8519947709600612E-2</v>
      </c>
      <c r="U31" t="s">
        <v>404</v>
      </c>
      <c r="V31" s="29" t="s">
        <v>83</v>
      </c>
      <c r="W31" s="29">
        <v>28.862380000000002</v>
      </c>
      <c r="X31" s="35">
        <f t="shared" si="4"/>
        <v>4.7852395458184052E-2</v>
      </c>
    </row>
    <row r="32" spans="1:24" x14ac:dyDescent="0.25">
      <c r="A32" t="s">
        <v>404</v>
      </c>
      <c r="B32" s="29" t="s">
        <v>88</v>
      </c>
      <c r="C32" s="29">
        <v>79.755859999999998</v>
      </c>
      <c r="D32" s="33">
        <f t="shared" si="0"/>
        <v>4.9880395287879166E-2</v>
      </c>
      <c r="F32" t="s">
        <v>404</v>
      </c>
      <c r="G32" t="s">
        <v>96</v>
      </c>
      <c r="H32" s="29">
        <v>57.384390000000003</v>
      </c>
      <c r="I32" s="33">
        <f t="shared" si="1"/>
        <v>5.9867124555666985E-2</v>
      </c>
      <c r="K32" t="s">
        <v>404</v>
      </c>
      <c r="L32" t="s">
        <v>91</v>
      </c>
      <c r="M32" s="29">
        <v>15.953900000000001</v>
      </c>
      <c r="N32" s="35">
        <f t="shared" si="2"/>
        <v>5.0577108588692965E-2</v>
      </c>
      <c r="P32" t="s">
        <v>404</v>
      </c>
      <c r="Q32" s="29" t="s">
        <v>66</v>
      </c>
      <c r="R32" s="29">
        <v>49.55697</v>
      </c>
      <c r="S32" s="33">
        <f t="shared" si="3"/>
        <v>6.2456104921278711E-2</v>
      </c>
      <c r="U32" s="142" t="s">
        <v>408</v>
      </c>
      <c r="V32" s="141" t="s">
        <v>415</v>
      </c>
      <c r="W32" s="141">
        <v>27.59459</v>
      </c>
      <c r="X32" s="140">
        <f t="shared" si="4"/>
        <v>4.5750462476983916E-2</v>
      </c>
    </row>
    <row r="33" spans="1:24" x14ac:dyDescent="0.25">
      <c r="A33" t="s">
        <v>404</v>
      </c>
      <c r="B33" s="29" t="s">
        <v>85</v>
      </c>
      <c r="C33" s="29">
        <v>75.445859999999996</v>
      </c>
      <c r="D33" s="33">
        <f t="shared" si="0"/>
        <v>4.7184862900782353E-2</v>
      </c>
      <c r="F33" s="142" t="s">
        <v>408</v>
      </c>
      <c r="G33" s="142" t="s">
        <v>413</v>
      </c>
      <c r="H33" s="141">
        <v>51.627360000000003</v>
      </c>
      <c r="I33" s="140">
        <f t="shared" si="1"/>
        <v>5.3861016760834428E-2</v>
      </c>
      <c r="K33" t="s">
        <v>404</v>
      </c>
      <c r="L33" t="s">
        <v>90</v>
      </c>
      <c r="M33" s="29">
        <v>15.731249999999999</v>
      </c>
      <c r="N33" s="35">
        <f t="shared" si="2"/>
        <v>4.9871262793791865E-2</v>
      </c>
      <c r="P33" t="s">
        <v>404</v>
      </c>
      <c r="Q33" s="29" t="s">
        <v>80</v>
      </c>
      <c r="R33" s="29">
        <v>49.470100000000002</v>
      </c>
      <c r="S33" s="33">
        <f t="shared" si="3"/>
        <v>6.2346623614521833E-2</v>
      </c>
      <c r="U33" s="142" t="s">
        <v>408</v>
      </c>
      <c r="V33" s="141" t="s">
        <v>412</v>
      </c>
      <c r="W33" s="141">
        <v>27.493749999999999</v>
      </c>
      <c r="X33" s="140">
        <f t="shared" si="4"/>
        <v>4.558327475518123E-2</v>
      </c>
    </row>
    <row r="34" spans="1:24" x14ac:dyDescent="0.25">
      <c r="A34" s="142" t="s">
        <v>408</v>
      </c>
      <c r="B34" s="142" t="s">
        <v>412</v>
      </c>
      <c r="C34" s="141">
        <v>67.591399999999993</v>
      </c>
      <c r="D34" s="140">
        <f t="shared" si="0"/>
        <v>4.2272577213275063E-2</v>
      </c>
      <c r="F34" t="s">
        <v>404</v>
      </c>
      <c r="G34" t="s">
        <v>0</v>
      </c>
      <c r="H34" s="29">
        <v>46.830649999999999</v>
      </c>
      <c r="I34" s="33">
        <f t="shared" si="1"/>
        <v>4.8856777192766987E-2</v>
      </c>
      <c r="K34" t="s">
        <v>404</v>
      </c>
      <c r="L34" t="s">
        <v>93</v>
      </c>
      <c r="M34" s="29">
        <v>14.754569999999999</v>
      </c>
      <c r="N34" s="35">
        <f t="shared" si="2"/>
        <v>4.6774988502464691E-2</v>
      </c>
      <c r="P34" t="s">
        <v>404</v>
      </c>
      <c r="Q34" s="29" t="s">
        <v>97</v>
      </c>
      <c r="R34" s="29">
        <v>47.750799999999998</v>
      </c>
      <c r="S34" s="33">
        <f t="shared" si="3"/>
        <v>6.0179808710560702E-2</v>
      </c>
      <c r="U34" t="s">
        <v>404</v>
      </c>
      <c r="V34" s="29" t="s">
        <v>8</v>
      </c>
      <c r="W34" s="29">
        <v>25.14969</v>
      </c>
      <c r="X34" s="35">
        <f t="shared" si="4"/>
        <v>4.1696939459973041E-2</v>
      </c>
    </row>
    <row r="35" spans="1:24" x14ac:dyDescent="0.25">
      <c r="A35" t="s">
        <v>404</v>
      </c>
      <c r="B35" s="29" t="s">
        <v>158</v>
      </c>
      <c r="C35" s="29">
        <v>66.664019999999994</v>
      </c>
      <c r="D35" s="33">
        <f t="shared" si="0"/>
        <v>4.1692581198160016E-2</v>
      </c>
      <c r="F35" s="142" t="s">
        <v>408</v>
      </c>
      <c r="G35" s="142" t="s">
        <v>412</v>
      </c>
      <c r="H35" s="141">
        <v>46.779060000000001</v>
      </c>
      <c r="I35" s="140">
        <f t="shared" si="1"/>
        <v>4.8802955152385856E-2</v>
      </c>
      <c r="K35" t="s">
        <v>404</v>
      </c>
      <c r="L35" t="s">
        <v>85</v>
      </c>
      <c r="M35" s="29">
        <v>13.906879999999999</v>
      </c>
      <c r="N35" s="35">
        <f t="shared" si="2"/>
        <v>4.4087638752275136E-2</v>
      </c>
      <c r="P35" t="s">
        <v>404</v>
      </c>
      <c r="Q35" s="29" t="s">
        <v>88</v>
      </c>
      <c r="R35" s="29">
        <v>46.683390000000003</v>
      </c>
      <c r="S35" s="33">
        <f t="shared" si="3"/>
        <v>5.8834563612766753E-2</v>
      </c>
      <c r="U35" t="s">
        <v>404</v>
      </c>
      <c r="V35" s="29" t="s">
        <v>89</v>
      </c>
      <c r="W35" s="29">
        <v>24.304030000000001</v>
      </c>
      <c r="X35" s="35">
        <f t="shared" si="4"/>
        <v>4.0294877095636915E-2</v>
      </c>
    </row>
    <row r="36" spans="1:24" x14ac:dyDescent="0.25">
      <c r="A36" s="142" t="s">
        <v>408</v>
      </c>
      <c r="B36" s="142" t="s">
        <v>414</v>
      </c>
      <c r="C36" s="141">
        <v>65.778509999999997</v>
      </c>
      <c r="D36" s="140">
        <f t="shared" si="0"/>
        <v>4.1138771248253263E-2</v>
      </c>
      <c r="F36" t="s">
        <v>404</v>
      </c>
      <c r="G36" t="s">
        <v>99</v>
      </c>
      <c r="H36" s="29">
        <v>45.776429999999998</v>
      </c>
      <c r="I36" s="33">
        <f t="shared" si="1"/>
        <v>4.7756946384265316E-2</v>
      </c>
      <c r="K36" t="s">
        <v>404</v>
      </c>
      <c r="L36" t="s">
        <v>0</v>
      </c>
      <c r="M36" s="29">
        <v>13.466049999999999</v>
      </c>
      <c r="N36" s="35">
        <f t="shared" si="2"/>
        <v>4.2690117971829381E-2</v>
      </c>
      <c r="P36" t="s">
        <v>404</v>
      </c>
      <c r="Q36" s="29" t="s">
        <v>83</v>
      </c>
      <c r="R36" s="29">
        <v>45.455390000000001</v>
      </c>
      <c r="S36" s="33">
        <f t="shared" si="3"/>
        <v>5.7286928702009889E-2</v>
      </c>
      <c r="U36" t="s">
        <v>404</v>
      </c>
      <c r="V36" s="29" t="s">
        <v>0</v>
      </c>
      <c r="W36" s="29">
        <v>24.283750000000001</v>
      </c>
      <c r="X36" s="35">
        <f t="shared" si="4"/>
        <v>4.0261253860827725E-2</v>
      </c>
    </row>
    <row r="37" spans="1:24" x14ac:dyDescent="0.25">
      <c r="A37" t="s">
        <v>404</v>
      </c>
      <c r="B37" s="29" t="s">
        <v>128</v>
      </c>
      <c r="C37" s="29">
        <v>61.792949999999998</v>
      </c>
      <c r="D37" s="33">
        <f t="shared" si="0"/>
        <v>3.8646148032309514E-2</v>
      </c>
      <c r="F37" t="s">
        <v>404</v>
      </c>
      <c r="G37" t="s">
        <v>90</v>
      </c>
      <c r="H37" s="29">
        <v>43.881659999999997</v>
      </c>
      <c r="I37" s="33">
        <f t="shared" si="1"/>
        <v>4.5780199195799232E-2</v>
      </c>
      <c r="K37" t="s">
        <v>404</v>
      </c>
      <c r="L37" t="s">
        <v>88</v>
      </c>
      <c r="M37" s="29">
        <v>13.207420000000001</v>
      </c>
      <c r="N37" s="35">
        <f t="shared" si="2"/>
        <v>4.1870208257321108E-2</v>
      </c>
      <c r="P37" t="s">
        <v>404</v>
      </c>
      <c r="Q37" s="29" t="s">
        <v>4</v>
      </c>
      <c r="R37" s="29">
        <v>43.072069999999997</v>
      </c>
      <c r="S37" s="33">
        <f t="shared" si="3"/>
        <v>5.428325668612631E-2</v>
      </c>
      <c r="U37" t="s">
        <v>404</v>
      </c>
      <c r="V37" s="29" t="s">
        <v>128</v>
      </c>
      <c r="W37" s="29">
        <v>23.39207</v>
      </c>
      <c r="X37" s="35">
        <f t="shared" si="4"/>
        <v>3.8782892617501515E-2</v>
      </c>
    </row>
    <row r="38" spans="1:24" x14ac:dyDescent="0.25">
      <c r="A38" t="s">
        <v>404</v>
      </c>
      <c r="B38" s="29" t="s">
        <v>4</v>
      </c>
      <c r="C38" s="29">
        <v>60.069760000000002</v>
      </c>
      <c r="D38" s="33">
        <f t="shared" si="0"/>
        <v>3.7568441662443774E-2</v>
      </c>
      <c r="F38" t="s">
        <v>404</v>
      </c>
      <c r="G38" t="s">
        <v>91</v>
      </c>
      <c r="H38" s="29">
        <v>39.229950000000002</v>
      </c>
      <c r="I38" s="33">
        <f t="shared" si="1"/>
        <v>4.0927233050008692E-2</v>
      </c>
      <c r="K38" t="s">
        <v>404</v>
      </c>
      <c r="L38" t="s">
        <v>126</v>
      </c>
      <c r="M38" s="29">
        <v>13.076650000000001</v>
      </c>
      <c r="N38" s="35">
        <f t="shared" si="2"/>
        <v>4.14556407540684E-2</v>
      </c>
      <c r="P38" t="s">
        <v>404</v>
      </c>
      <c r="Q38" s="29" t="s">
        <v>104</v>
      </c>
      <c r="R38" s="29">
        <v>42.308750000000003</v>
      </c>
      <c r="S38" s="33">
        <f t="shared" si="3"/>
        <v>5.3321252874987131E-2</v>
      </c>
      <c r="U38" t="s">
        <v>404</v>
      </c>
      <c r="V38" s="29" t="s">
        <v>97</v>
      </c>
      <c r="W38" s="29">
        <v>21.578569999999999</v>
      </c>
      <c r="X38" s="35">
        <f t="shared" si="4"/>
        <v>3.5776199504756939E-2</v>
      </c>
    </row>
    <row r="39" spans="1:24" x14ac:dyDescent="0.25">
      <c r="A39" t="s">
        <v>404</v>
      </c>
      <c r="B39" s="29" t="s">
        <v>93</v>
      </c>
      <c r="C39" s="29">
        <v>52.480699999999999</v>
      </c>
      <c r="D39" s="33">
        <f t="shared" si="0"/>
        <v>3.2822140730281141E-2</v>
      </c>
      <c r="F39" t="s">
        <v>404</v>
      </c>
      <c r="G39" t="s">
        <v>126</v>
      </c>
      <c r="H39" s="29">
        <v>38.578409999999998</v>
      </c>
      <c r="I39" s="33">
        <f t="shared" si="1"/>
        <v>4.0247504184144654E-2</v>
      </c>
      <c r="K39" t="s">
        <v>404</v>
      </c>
      <c r="L39" t="s">
        <v>89</v>
      </c>
      <c r="M39" s="29">
        <v>13.075369999999999</v>
      </c>
      <c r="N39" s="35">
        <f t="shared" si="2"/>
        <v>4.1451582893671027E-2</v>
      </c>
      <c r="P39" t="s">
        <v>404</v>
      </c>
      <c r="Q39" s="29" t="s">
        <v>125</v>
      </c>
      <c r="R39" s="29">
        <v>42.295699999999997</v>
      </c>
      <c r="S39" s="33">
        <f t="shared" si="3"/>
        <v>5.3304806103337786E-2</v>
      </c>
      <c r="U39" t="s">
        <v>404</v>
      </c>
      <c r="V39" s="29" t="s">
        <v>84</v>
      </c>
      <c r="W39" s="29">
        <v>20.279630000000001</v>
      </c>
      <c r="X39" s="35">
        <f t="shared" si="4"/>
        <v>3.3622621367525932E-2</v>
      </c>
    </row>
    <row r="40" spans="1:24" x14ac:dyDescent="0.25">
      <c r="A40" t="s">
        <v>404</v>
      </c>
      <c r="B40" s="29" t="s">
        <v>131</v>
      </c>
      <c r="C40" s="29">
        <v>50.478110000000001</v>
      </c>
      <c r="D40" s="33">
        <f t="shared" si="0"/>
        <v>3.1569693815414274E-2</v>
      </c>
      <c r="F40" t="s">
        <v>404</v>
      </c>
      <c r="G40" t="s">
        <v>83</v>
      </c>
      <c r="H40" s="29">
        <v>38.560470000000002</v>
      </c>
      <c r="I40" s="33">
        <f t="shared" si="1"/>
        <v>4.0228788010381572E-2</v>
      </c>
      <c r="K40" t="s">
        <v>404</v>
      </c>
      <c r="L40" t="s">
        <v>103</v>
      </c>
      <c r="M40" s="29">
        <v>12.188090000000001</v>
      </c>
      <c r="N40" s="35">
        <f t="shared" si="2"/>
        <v>3.8638724789472341E-2</v>
      </c>
      <c r="P40" t="s">
        <v>404</v>
      </c>
      <c r="Q40" s="29" t="s">
        <v>90</v>
      </c>
      <c r="R40" s="29">
        <v>41.748849999999997</v>
      </c>
      <c r="S40" s="33">
        <f t="shared" si="3"/>
        <v>5.2615617055335032E-2</v>
      </c>
      <c r="U40" t="s">
        <v>404</v>
      </c>
      <c r="V40" s="29" t="s">
        <v>85</v>
      </c>
      <c r="W40" s="29">
        <v>19.719930000000002</v>
      </c>
      <c r="X40" s="35">
        <f t="shared" si="4"/>
        <v>3.2694666509404544E-2</v>
      </c>
    </row>
    <row r="41" spans="1:24" x14ac:dyDescent="0.25">
      <c r="A41" t="s">
        <v>404</v>
      </c>
      <c r="B41" s="29" t="s">
        <v>5</v>
      </c>
      <c r="C41" s="29">
        <v>49.974800000000002</v>
      </c>
      <c r="D41" s="33">
        <f t="shared" si="0"/>
        <v>3.1254916923128963E-2</v>
      </c>
      <c r="F41" t="s">
        <v>404</v>
      </c>
      <c r="G41" t="s">
        <v>103</v>
      </c>
      <c r="H41" s="29">
        <v>38.009439999999998</v>
      </c>
      <c r="I41" s="33">
        <f t="shared" si="1"/>
        <v>3.965391770777995E-2</v>
      </c>
      <c r="K41" t="s">
        <v>404</v>
      </c>
      <c r="L41" t="s">
        <v>4</v>
      </c>
      <c r="M41" s="29">
        <v>11.90338</v>
      </c>
      <c r="N41" s="35">
        <f t="shared" si="2"/>
        <v>3.7736136169367739E-2</v>
      </c>
      <c r="P41" t="s">
        <v>404</v>
      </c>
      <c r="Q41" s="29" t="s">
        <v>127</v>
      </c>
      <c r="R41" s="29">
        <v>40.642600000000002</v>
      </c>
      <c r="S41" s="33">
        <f t="shared" si="3"/>
        <v>5.1221422332187828E-2</v>
      </c>
      <c r="U41" t="s">
        <v>404</v>
      </c>
      <c r="V41" s="29" t="s">
        <v>131</v>
      </c>
      <c r="W41" s="29">
        <v>18.785450000000001</v>
      </c>
      <c r="X41" s="35">
        <f t="shared" si="4"/>
        <v>3.1145344987486948E-2</v>
      </c>
    </row>
    <row r="42" spans="1:24" x14ac:dyDescent="0.25">
      <c r="A42" t="s">
        <v>404</v>
      </c>
      <c r="B42" s="29" t="s">
        <v>99</v>
      </c>
      <c r="C42" s="29">
        <v>48.930430000000001</v>
      </c>
      <c r="D42" s="33">
        <f t="shared" ref="D42:D73" si="5">C42/$C$9</f>
        <v>3.0601753777163229E-2</v>
      </c>
      <c r="F42" t="s">
        <v>404</v>
      </c>
      <c r="G42" t="s">
        <v>5</v>
      </c>
      <c r="H42" s="29">
        <v>36.899299999999997</v>
      </c>
      <c r="I42" s="33">
        <f t="shared" ref="I42:I73" si="6">H42/$H$9</f>
        <v>3.8495747521528463E-2</v>
      </c>
      <c r="K42" t="s">
        <v>404</v>
      </c>
      <c r="L42" t="s">
        <v>102</v>
      </c>
      <c r="M42" s="29">
        <v>11.770429999999999</v>
      </c>
      <c r="N42" s="35">
        <f t="shared" ref="N42:N71" si="7">M42/$M$9</f>
        <v>3.7314657622625765E-2</v>
      </c>
      <c r="P42" t="s">
        <v>404</v>
      </c>
      <c r="Q42" s="29" t="s">
        <v>96</v>
      </c>
      <c r="R42" s="29">
        <v>40.551229999999997</v>
      </c>
      <c r="S42" s="33">
        <f t="shared" ref="S42:S73" si="8">R42/$R$9</f>
        <v>5.1106269724862208E-2</v>
      </c>
      <c r="U42" t="s">
        <v>404</v>
      </c>
      <c r="V42" s="29" t="s">
        <v>88</v>
      </c>
      <c r="W42" s="29">
        <v>17.209949999999999</v>
      </c>
      <c r="X42" s="35">
        <f t="shared" ref="X42:X73" si="9">W42/$W$9</f>
        <v>2.8533244078124347E-2</v>
      </c>
    </row>
    <row r="43" spans="1:24" x14ac:dyDescent="0.25">
      <c r="A43" t="s">
        <v>404</v>
      </c>
      <c r="B43" s="29" t="s">
        <v>98</v>
      </c>
      <c r="C43" s="29">
        <v>45.68197</v>
      </c>
      <c r="D43" s="33">
        <f t="shared" si="5"/>
        <v>2.857012288663225E-2</v>
      </c>
      <c r="F43" t="s">
        <v>404</v>
      </c>
      <c r="G43" t="s">
        <v>98</v>
      </c>
      <c r="H43" s="29">
        <v>35.193750000000001</v>
      </c>
      <c r="I43" s="33">
        <f t="shared" si="6"/>
        <v>3.6716406932808816E-2</v>
      </c>
      <c r="K43" s="142" t="s">
        <v>408</v>
      </c>
      <c r="L43" s="141" t="s">
        <v>411</v>
      </c>
      <c r="M43" s="141">
        <v>10.401590000000001</v>
      </c>
      <c r="N43" s="140">
        <f t="shared" si="7"/>
        <v>3.2975156352055786E-2</v>
      </c>
      <c r="P43" t="s">
        <v>404</v>
      </c>
      <c r="Q43" s="29" t="s">
        <v>91</v>
      </c>
      <c r="R43" s="29">
        <v>39.087470000000003</v>
      </c>
      <c r="S43" s="33">
        <f t="shared" si="8"/>
        <v>4.9261509075864289E-2</v>
      </c>
      <c r="U43" t="s">
        <v>404</v>
      </c>
      <c r="V43" s="29" t="s">
        <v>5</v>
      </c>
      <c r="W43" s="29">
        <v>17.096900000000002</v>
      </c>
      <c r="X43" s="35">
        <f t="shared" si="9"/>
        <v>2.8345812781517911E-2</v>
      </c>
    </row>
    <row r="44" spans="1:24" x14ac:dyDescent="0.25">
      <c r="A44" t="s">
        <v>404</v>
      </c>
      <c r="B44" s="29" t="s">
        <v>91</v>
      </c>
      <c r="C44" s="29">
        <v>44.468960000000003</v>
      </c>
      <c r="D44" s="33">
        <f t="shared" si="5"/>
        <v>2.7811490000118955E-2</v>
      </c>
      <c r="F44" t="s">
        <v>404</v>
      </c>
      <c r="G44" t="s">
        <v>88</v>
      </c>
      <c r="H44" s="29">
        <v>31.312999999999999</v>
      </c>
      <c r="I44" s="33">
        <f t="shared" si="6"/>
        <v>3.2667756356939581E-2</v>
      </c>
      <c r="K44" t="s">
        <v>404</v>
      </c>
      <c r="L44" t="s">
        <v>5</v>
      </c>
      <c r="M44" s="29">
        <v>10.10169</v>
      </c>
      <c r="N44" s="35">
        <f t="shared" si="7"/>
        <v>3.2024412341766825E-2</v>
      </c>
      <c r="P44" s="142" t="s">
        <v>408</v>
      </c>
      <c r="Q44" s="142" t="s">
        <v>413</v>
      </c>
      <c r="R44" s="141">
        <v>38.553849999999997</v>
      </c>
      <c r="S44" s="140">
        <f t="shared" si="8"/>
        <v>4.8588993651533602E-2</v>
      </c>
      <c r="U44" t="s">
        <v>404</v>
      </c>
      <c r="V44" s="29" t="s">
        <v>91</v>
      </c>
      <c r="W44" s="29">
        <v>16.53</v>
      </c>
      <c r="X44" s="35">
        <f t="shared" si="9"/>
        <v>2.7405920680269001E-2</v>
      </c>
    </row>
    <row r="45" spans="1:24" x14ac:dyDescent="0.25">
      <c r="A45" t="s">
        <v>404</v>
      </c>
      <c r="B45" s="29" t="s">
        <v>90</v>
      </c>
      <c r="C45" s="29">
        <v>40.776530000000001</v>
      </c>
      <c r="D45" s="33">
        <f t="shared" si="5"/>
        <v>2.5502194257175131E-2</v>
      </c>
      <c r="F45" t="s">
        <v>404</v>
      </c>
      <c r="G45" t="s">
        <v>85</v>
      </c>
      <c r="H45" s="29">
        <v>30.909980000000001</v>
      </c>
      <c r="I45" s="33">
        <f t="shared" si="6"/>
        <v>3.2247299704208331E-2</v>
      </c>
      <c r="K45" t="s">
        <v>404</v>
      </c>
      <c r="L45" t="s">
        <v>131</v>
      </c>
      <c r="M45" s="29">
        <v>9.9710599999999996</v>
      </c>
      <c r="N45" s="35">
        <f t="shared" si="7"/>
        <v>3.1610288666995078E-2</v>
      </c>
      <c r="P45" t="s">
        <v>404</v>
      </c>
      <c r="Q45" s="29" t="s">
        <v>99</v>
      </c>
      <c r="R45" s="29">
        <v>37.813980000000001</v>
      </c>
      <c r="S45" s="33">
        <f t="shared" si="8"/>
        <v>4.7656543617802596E-2</v>
      </c>
      <c r="U45" t="s">
        <v>404</v>
      </c>
      <c r="V45" s="29" t="s">
        <v>98</v>
      </c>
      <c r="W45" s="29">
        <v>16.367180000000001</v>
      </c>
      <c r="X45" s="35">
        <f t="shared" si="9"/>
        <v>2.7135973190543568E-2</v>
      </c>
    </row>
    <row r="46" spans="1:24" x14ac:dyDescent="0.25">
      <c r="A46" s="142" t="s">
        <v>408</v>
      </c>
      <c r="B46" s="142" t="s">
        <v>413</v>
      </c>
      <c r="C46" s="141">
        <v>38.068260000000002</v>
      </c>
      <c r="D46" s="140">
        <f t="shared" si="5"/>
        <v>2.3808405510538776E-2</v>
      </c>
      <c r="F46" t="s">
        <v>404</v>
      </c>
      <c r="G46" t="s">
        <v>8</v>
      </c>
      <c r="H46" s="29">
        <v>30.798580000000001</v>
      </c>
      <c r="I46" s="33">
        <f t="shared" si="6"/>
        <v>3.2131079985300431E-2</v>
      </c>
      <c r="K46" t="s">
        <v>404</v>
      </c>
      <c r="L46" t="s">
        <v>128</v>
      </c>
      <c r="M46" s="29">
        <v>9.6964400000000008</v>
      </c>
      <c r="N46" s="35">
        <f t="shared" si="7"/>
        <v>3.0739687399554089E-2</v>
      </c>
      <c r="P46" s="142" t="s">
        <v>408</v>
      </c>
      <c r="Q46" s="142" t="s">
        <v>412</v>
      </c>
      <c r="R46" s="141">
        <v>36.289560000000002</v>
      </c>
      <c r="S46" s="140">
        <f t="shared" si="8"/>
        <v>4.5735333837138126E-2</v>
      </c>
      <c r="U46" t="s">
        <v>404</v>
      </c>
      <c r="V46" s="29" t="s">
        <v>158</v>
      </c>
      <c r="W46" s="29">
        <v>16.071190000000001</v>
      </c>
      <c r="X46" s="35">
        <f t="shared" si="9"/>
        <v>2.6645236441472011E-2</v>
      </c>
    </row>
    <row r="47" spans="1:24" x14ac:dyDescent="0.25">
      <c r="A47" t="s">
        <v>404</v>
      </c>
      <c r="B47" s="29" t="s">
        <v>409</v>
      </c>
      <c r="C47" s="29">
        <v>36.859070000000003</v>
      </c>
      <c r="D47" s="33">
        <f t="shared" si="5"/>
        <v>2.3052161703774603E-2</v>
      </c>
      <c r="F47" t="s">
        <v>404</v>
      </c>
      <c r="G47" t="s">
        <v>4</v>
      </c>
      <c r="H47" s="29">
        <v>29.460059999999999</v>
      </c>
      <c r="I47" s="33">
        <f t="shared" si="6"/>
        <v>3.0734648942637929E-2</v>
      </c>
      <c r="K47" t="s">
        <v>404</v>
      </c>
      <c r="L47" t="s">
        <v>158</v>
      </c>
      <c r="M47" s="29">
        <v>9.3841000000000001</v>
      </c>
      <c r="N47" s="35">
        <f t="shared" si="7"/>
        <v>2.9749506058528236E-2</v>
      </c>
      <c r="P47" t="s">
        <v>404</v>
      </c>
      <c r="Q47" s="29" t="s">
        <v>158</v>
      </c>
      <c r="R47" s="29">
        <v>31.86703</v>
      </c>
      <c r="S47" s="33">
        <f t="shared" si="8"/>
        <v>4.0161667858417016E-2</v>
      </c>
      <c r="U47" t="s">
        <v>404</v>
      </c>
      <c r="V47" s="29" t="s">
        <v>4</v>
      </c>
      <c r="W47" s="29">
        <v>15.495979999999999</v>
      </c>
      <c r="X47" s="35">
        <f t="shared" si="9"/>
        <v>2.5691566772113417E-2</v>
      </c>
    </row>
    <row r="48" spans="1:24" x14ac:dyDescent="0.25">
      <c r="A48" t="s">
        <v>404</v>
      </c>
      <c r="B48" s="29" t="s">
        <v>97</v>
      </c>
      <c r="C48" s="29">
        <v>35.918010000000002</v>
      </c>
      <c r="D48" s="33">
        <f t="shared" si="5"/>
        <v>2.2463610031338101E-2</v>
      </c>
      <c r="F48" t="s">
        <v>404</v>
      </c>
      <c r="G48" t="s">
        <v>127</v>
      </c>
      <c r="H48" s="29">
        <v>28.222280000000001</v>
      </c>
      <c r="I48" s="33">
        <f t="shared" si="6"/>
        <v>2.9443316414183532E-2</v>
      </c>
      <c r="K48" t="s">
        <v>404</v>
      </c>
      <c r="L48" t="s">
        <v>97</v>
      </c>
      <c r="M48" s="29">
        <v>8.8375800000000009</v>
      </c>
      <c r="N48" s="35">
        <f t="shared" si="7"/>
        <v>2.8016926476990653E-2</v>
      </c>
      <c r="P48" t="s">
        <v>404</v>
      </c>
      <c r="Q48" s="29" t="s">
        <v>93</v>
      </c>
      <c r="R48" s="29">
        <v>26.78858</v>
      </c>
      <c r="S48" s="33">
        <f t="shared" si="8"/>
        <v>3.3761353108797174E-2</v>
      </c>
      <c r="U48" t="s">
        <v>404</v>
      </c>
      <c r="V48" s="29" t="s">
        <v>93</v>
      </c>
      <c r="W48" s="29">
        <v>14.02854</v>
      </c>
      <c r="X48" s="35">
        <f t="shared" si="9"/>
        <v>2.3258623986689705E-2</v>
      </c>
    </row>
    <row r="49" spans="1:24" x14ac:dyDescent="0.25">
      <c r="A49" t="s">
        <v>404</v>
      </c>
      <c r="B49" s="29" t="s">
        <v>89</v>
      </c>
      <c r="C49" s="29">
        <v>34.943179999999998</v>
      </c>
      <c r="D49" s="33">
        <f t="shared" si="5"/>
        <v>2.185393814342311E-2</v>
      </c>
      <c r="F49" t="s">
        <v>404</v>
      </c>
      <c r="G49" t="s">
        <v>94</v>
      </c>
      <c r="H49" s="29">
        <v>28.03547</v>
      </c>
      <c r="I49" s="33">
        <f t="shared" si="6"/>
        <v>2.9248424083041836E-2</v>
      </c>
      <c r="K49" t="s">
        <v>404</v>
      </c>
      <c r="L49" t="s">
        <v>100</v>
      </c>
      <c r="M49" s="29">
        <v>8.8260199999999998</v>
      </c>
      <c r="N49" s="35">
        <f t="shared" si="7"/>
        <v>2.7980278925276943E-2</v>
      </c>
      <c r="P49" t="s">
        <v>404</v>
      </c>
      <c r="Q49" s="29" t="s">
        <v>86</v>
      </c>
      <c r="R49" s="29">
        <v>26.311800000000002</v>
      </c>
      <c r="S49" s="33">
        <f t="shared" si="8"/>
        <v>3.3160472512094689E-2</v>
      </c>
      <c r="U49" t="s">
        <v>404</v>
      </c>
      <c r="V49" s="29" t="s">
        <v>90</v>
      </c>
      <c r="W49" s="29">
        <v>13.816800000000001</v>
      </c>
      <c r="X49" s="35">
        <f t="shared" si="9"/>
        <v>2.29075695617145E-2</v>
      </c>
    </row>
    <row r="50" spans="1:24" x14ac:dyDescent="0.25">
      <c r="A50" t="s">
        <v>404</v>
      </c>
      <c r="B50" s="29" t="s">
        <v>96</v>
      </c>
      <c r="C50" s="29">
        <v>33.720350000000003</v>
      </c>
      <c r="D50" s="33">
        <f t="shared" si="5"/>
        <v>2.1089163695879355E-2</v>
      </c>
      <c r="F50" t="s">
        <v>404</v>
      </c>
      <c r="G50" t="s">
        <v>158</v>
      </c>
      <c r="H50" s="29">
        <v>27.417259999999999</v>
      </c>
      <c r="I50" s="33">
        <f t="shared" si="6"/>
        <v>2.8603467239001864E-2</v>
      </c>
      <c r="K50" t="s">
        <v>404</v>
      </c>
      <c r="L50" t="s">
        <v>94</v>
      </c>
      <c r="M50" s="29">
        <v>8.3704900000000002</v>
      </c>
      <c r="N50" s="35">
        <f t="shared" si="7"/>
        <v>2.6536156154330196E-2</v>
      </c>
      <c r="P50" t="s">
        <v>404</v>
      </c>
      <c r="Q50" s="29" t="s">
        <v>103</v>
      </c>
      <c r="R50" s="29">
        <v>25.940950000000001</v>
      </c>
      <c r="S50" s="33">
        <f t="shared" si="8"/>
        <v>3.2693094330780208E-2</v>
      </c>
      <c r="U50" t="s">
        <v>404</v>
      </c>
      <c r="V50" s="29" t="s">
        <v>92</v>
      </c>
      <c r="W50" s="29">
        <v>13.366540000000001</v>
      </c>
      <c r="X50" s="35">
        <f t="shared" si="9"/>
        <v>2.2161060799131445E-2</v>
      </c>
    </row>
    <row r="51" spans="1:24" x14ac:dyDescent="0.25">
      <c r="A51" t="s">
        <v>404</v>
      </c>
      <c r="B51" s="29" t="s">
        <v>127</v>
      </c>
      <c r="C51" s="29">
        <v>32.97439</v>
      </c>
      <c r="D51" s="33">
        <f t="shared" si="5"/>
        <v>2.0622630206441131E-2</v>
      </c>
      <c r="F51" t="s">
        <v>404</v>
      </c>
      <c r="G51" t="s">
        <v>125</v>
      </c>
      <c r="H51" s="29">
        <v>27.124459999999999</v>
      </c>
      <c r="I51" s="33">
        <f t="shared" si="6"/>
        <v>2.829799925250067E-2</v>
      </c>
      <c r="K51" t="s">
        <v>404</v>
      </c>
      <c r="L51" t="s">
        <v>127</v>
      </c>
      <c r="M51" s="29">
        <v>8.2151599999999991</v>
      </c>
      <c r="N51" s="35">
        <f t="shared" si="7"/>
        <v>2.6043728454703038E-2</v>
      </c>
      <c r="P51" t="s">
        <v>404</v>
      </c>
      <c r="Q51" s="29" t="s">
        <v>85</v>
      </c>
      <c r="R51" s="29">
        <v>25.273199999999999</v>
      </c>
      <c r="S51" s="33">
        <f t="shared" si="8"/>
        <v>3.1851536340830787E-2</v>
      </c>
      <c r="U51" t="s">
        <v>404</v>
      </c>
      <c r="V51" s="29" t="s">
        <v>127</v>
      </c>
      <c r="W51" s="29">
        <v>12.414429999999999</v>
      </c>
      <c r="X51" s="35">
        <f t="shared" si="9"/>
        <v>2.0582509611055767E-2</v>
      </c>
    </row>
    <row r="52" spans="1:24" x14ac:dyDescent="0.25">
      <c r="A52" t="s">
        <v>404</v>
      </c>
      <c r="B52" s="29" t="s">
        <v>0</v>
      </c>
      <c r="C52" s="29">
        <v>31.481059999999999</v>
      </c>
      <c r="D52" s="33">
        <f t="shared" si="5"/>
        <v>1.9688681394463572E-2</v>
      </c>
      <c r="F52" t="s">
        <v>404</v>
      </c>
      <c r="G52" t="s">
        <v>92</v>
      </c>
      <c r="H52" s="29">
        <v>26.755970000000001</v>
      </c>
      <c r="I52" s="33">
        <f t="shared" si="6"/>
        <v>2.7913566539570941E-2</v>
      </c>
      <c r="K52" t="s">
        <v>404</v>
      </c>
      <c r="L52" t="s">
        <v>105</v>
      </c>
      <c r="M52" s="29">
        <v>8.1944999999999997</v>
      </c>
      <c r="N52" s="35">
        <f t="shared" si="7"/>
        <v>2.5978232051726814E-2</v>
      </c>
      <c r="P52" t="s">
        <v>404</v>
      </c>
      <c r="Q52" s="29" t="s">
        <v>92</v>
      </c>
      <c r="R52" s="29">
        <v>24.329080000000001</v>
      </c>
      <c r="S52" s="33">
        <f t="shared" si="8"/>
        <v>3.0661672275730002E-2</v>
      </c>
      <c r="U52" t="s">
        <v>404</v>
      </c>
      <c r="V52" s="29" t="s">
        <v>125</v>
      </c>
      <c r="W52" s="29">
        <v>12.21476</v>
      </c>
      <c r="X52" s="35">
        <f t="shared" si="9"/>
        <v>2.0251466647823506E-2</v>
      </c>
    </row>
    <row r="53" spans="1:24" x14ac:dyDescent="0.25">
      <c r="A53" t="s">
        <v>404</v>
      </c>
      <c r="B53" s="29" t="s">
        <v>103</v>
      </c>
      <c r="C53" s="29">
        <v>31.1035</v>
      </c>
      <c r="D53" s="33">
        <f t="shared" si="5"/>
        <v>1.9452550255699703E-2</v>
      </c>
      <c r="F53" t="s">
        <v>404</v>
      </c>
      <c r="G53" t="s">
        <v>89</v>
      </c>
      <c r="H53" s="29">
        <v>26.748609999999999</v>
      </c>
      <c r="I53" s="33">
        <f t="shared" si="6"/>
        <v>2.7905888109309159E-2</v>
      </c>
      <c r="K53" t="s">
        <v>404</v>
      </c>
      <c r="L53" t="s">
        <v>406</v>
      </c>
      <c r="M53" s="29">
        <v>8.1844999999999999</v>
      </c>
      <c r="N53" s="35">
        <f t="shared" si="7"/>
        <v>2.5946530017372398E-2</v>
      </c>
      <c r="P53" t="s">
        <v>404</v>
      </c>
      <c r="Q53" s="29" t="s">
        <v>406</v>
      </c>
      <c r="R53" s="29">
        <v>24.0077</v>
      </c>
      <c r="S53" s="33">
        <f t="shared" si="8"/>
        <v>3.0256640592001144E-2</v>
      </c>
      <c r="U53" t="s">
        <v>404</v>
      </c>
      <c r="V53" s="29" t="s">
        <v>126</v>
      </c>
      <c r="W53" s="29">
        <v>11.708640000000001</v>
      </c>
      <c r="X53" s="35">
        <f t="shared" si="9"/>
        <v>1.9412344773976093E-2</v>
      </c>
    </row>
    <row r="54" spans="1:24" x14ac:dyDescent="0.25">
      <c r="A54" t="s">
        <v>404</v>
      </c>
      <c r="B54" s="29" t="s">
        <v>125</v>
      </c>
      <c r="C54" s="29">
        <v>28.266249999999999</v>
      </c>
      <c r="D54" s="33">
        <f t="shared" si="5"/>
        <v>1.7678095669785451E-2</v>
      </c>
      <c r="F54" t="s">
        <v>404</v>
      </c>
      <c r="G54" t="s">
        <v>93</v>
      </c>
      <c r="H54" s="29">
        <v>26.053920000000002</v>
      </c>
      <c r="I54" s="33">
        <f t="shared" si="6"/>
        <v>2.718114235950549E-2</v>
      </c>
      <c r="K54" t="s">
        <v>404</v>
      </c>
      <c r="L54" t="s">
        <v>104</v>
      </c>
      <c r="M54" s="29">
        <v>8.14649</v>
      </c>
      <c r="N54" s="35">
        <f t="shared" si="7"/>
        <v>2.582603058479126E-2</v>
      </c>
      <c r="P54" t="s">
        <v>404</v>
      </c>
      <c r="Q54" s="29" t="s">
        <v>410</v>
      </c>
      <c r="R54" s="29">
        <v>23.569890000000001</v>
      </c>
      <c r="S54" s="33">
        <f t="shared" si="8"/>
        <v>2.9704873458223896E-2</v>
      </c>
      <c r="U54" t="s">
        <v>404</v>
      </c>
      <c r="V54" s="29" t="s">
        <v>95</v>
      </c>
      <c r="W54" s="29">
        <v>11.245749999999999</v>
      </c>
      <c r="X54" s="35">
        <f t="shared" si="9"/>
        <v>1.8644896097406841E-2</v>
      </c>
    </row>
    <row r="55" spans="1:24" x14ac:dyDescent="0.25">
      <c r="A55" s="142" t="s">
        <v>408</v>
      </c>
      <c r="B55" s="142" t="s">
        <v>411</v>
      </c>
      <c r="C55" s="141">
        <v>27.32272</v>
      </c>
      <c r="D55" s="140">
        <f t="shared" si="5"/>
        <v>1.7087999225888127E-2</v>
      </c>
      <c r="F55" t="s">
        <v>404</v>
      </c>
      <c r="G55" t="s">
        <v>131</v>
      </c>
      <c r="H55" s="29">
        <v>24.39621</v>
      </c>
      <c r="I55" s="33">
        <f t="shared" si="6"/>
        <v>2.5451711567487403E-2</v>
      </c>
      <c r="K55" t="s">
        <v>404</v>
      </c>
      <c r="L55" t="s">
        <v>8</v>
      </c>
      <c r="M55" s="29">
        <v>7.0494500000000002</v>
      </c>
      <c r="N55" s="35">
        <f t="shared" si="7"/>
        <v>2.2348190607974324E-2</v>
      </c>
      <c r="P55" s="142" t="s">
        <v>408</v>
      </c>
      <c r="Q55" s="142" t="s">
        <v>411</v>
      </c>
      <c r="R55" s="141">
        <v>23.071110000000001</v>
      </c>
      <c r="S55" s="140">
        <f t="shared" si="8"/>
        <v>2.9076266503185375E-2</v>
      </c>
      <c r="U55" t="s">
        <v>404</v>
      </c>
      <c r="V55" s="29" t="s">
        <v>405</v>
      </c>
      <c r="W55" s="29">
        <v>11.1693</v>
      </c>
      <c r="X55" s="35">
        <f t="shared" si="9"/>
        <v>1.851814578669864E-2</v>
      </c>
    </row>
    <row r="56" spans="1:24" x14ac:dyDescent="0.25">
      <c r="A56" t="s">
        <v>404</v>
      </c>
      <c r="B56" s="29" t="s">
        <v>123</v>
      </c>
      <c r="C56" s="29">
        <v>26.951090000000001</v>
      </c>
      <c r="D56" s="33">
        <f t="shared" si="5"/>
        <v>1.685557678945732E-2</v>
      </c>
      <c r="F56" t="s">
        <v>404</v>
      </c>
      <c r="G56" t="s">
        <v>97</v>
      </c>
      <c r="H56" s="29">
        <v>22.256979999999999</v>
      </c>
      <c r="I56" s="33">
        <f t="shared" si="6"/>
        <v>2.3219927821712297E-2</v>
      </c>
      <c r="K56" t="s">
        <v>404</v>
      </c>
      <c r="L56" t="s">
        <v>95</v>
      </c>
      <c r="M56" s="29">
        <v>6.9733499999999999</v>
      </c>
      <c r="N56" s="35">
        <f t="shared" si="7"/>
        <v>2.2106938126537214E-2</v>
      </c>
      <c r="P56" t="s">
        <v>404</v>
      </c>
      <c r="Q56" s="29" t="s">
        <v>409</v>
      </c>
      <c r="R56" s="29">
        <v>21.49944</v>
      </c>
      <c r="S56" s="33">
        <f t="shared" si="8"/>
        <v>2.7095508066549194E-2</v>
      </c>
      <c r="U56" t="s">
        <v>404</v>
      </c>
      <c r="V56" s="29" t="s">
        <v>103</v>
      </c>
      <c r="W56" s="29">
        <v>11.03247</v>
      </c>
      <c r="X56" s="35">
        <f t="shared" si="9"/>
        <v>1.8291288428762691E-2</v>
      </c>
    </row>
    <row r="57" spans="1:24" x14ac:dyDescent="0.25">
      <c r="A57" t="s">
        <v>404</v>
      </c>
      <c r="B57" s="29" t="s">
        <v>126</v>
      </c>
      <c r="C57" s="29">
        <v>26.569030000000001</v>
      </c>
      <c r="D57" s="33">
        <f t="shared" si="5"/>
        <v>1.6616631289732446E-2</v>
      </c>
      <c r="F57" t="s">
        <v>404</v>
      </c>
      <c r="G57" t="s">
        <v>405</v>
      </c>
      <c r="H57" s="29">
        <v>19.019169999999999</v>
      </c>
      <c r="I57" s="33">
        <f t="shared" si="6"/>
        <v>1.9842034032868605E-2</v>
      </c>
      <c r="K57" t="s">
        <v>404</v>
      </c>
      <c r="L57" t="s">
        <v>92</v>
      </c>
      <c r="M57" s="29">
        <v>6.8669799999999999</v>
      </c>
      <c r="N57" s="35">
        <f t="shared" si="7"/>
        <v>2.1769723587109283E-2</v>
      </c>
      <c r="P57" t="s">
        <v>404</v>
      </c>
      <c r="Q57" s="29" t="s">
        <v>94</v>
      </c>
      <c r="R57" s="29">
        <v>20.474540000000001</v>
      </c>
      <c r="S57" s="33">
        <f t="shared" si="8"/>
        <v>2.5803837854794551E-2</v>
      </c>
      <c r="U57" t="s">
        <v>404</v>
      </c>
      <c r="V57" s="29" t="s">
        <v>104</v>
      </c>
      <c r="W57" s="29">
        <v>10.753590000000001</v>
      </c>
      <c r="X57" s="35">
        <f t="shared" si="9"/>
        <v>1.7828919211623346E-2</v>
      </c>
    </row>
    <row r="58" spans="1:24" x14ac:dyDescent="0.25">
      <c r="A58" t="s">
        <v>404</v>
      </c>
      <c r="B58" s="29" t="s">
        <v>410</v>
      </c>
      <c r="C58" s="29">
        <v>25.39132</v>
      </c>
      <c r="D58" s="33">
        <f t="shared" si="5"/>
        <v>1.5880075501424375E-2</v>
      </c>
      <c r="F58" t="s">
        <v>404</v>
      </c>
      <c r="G58" t="s">
        <v>409</v>
      </c>
      <c r="H58" s="29">
        <v>17.56128</v>
      </c>
      <c r="I58" s="33">
        <f t="shared" si="6"/>
        <v>1.8321068449397886E-2</v>
      </c>
      <c r="K58" t="s">
        <v>404</v>
      </c>
      <c r="L58" t="s">
        <v>410</v>
      </c>
      <c r="M58" s="29">
        <v>6.4148300000000003</v>
      </c>
      <c r="N58" s="35">
        <f t="shared" si="7"/>
        <v>2.033631610377433E-2</v>
      </c>
      <c r="P58" t="s">
        <v>404</v>
      </c>
      <c r="Q58" s="29" t="s">
        <v>100</v>
      </c>
      <c r="R58" s="29">
        <v>19.35389</v>
      </c>
      <c r="S58" s="33">
        <f t="shared" si="8"/>
        <v>2.4391494969827388E-2</v>
      </c>
      <c r="U58" t="s">
        <v>404</v>
      </c>
      <c r="V58" s="29" t="s">
        <v>107</v>
      </c>
      <c r="W58" s="29">
        <v>10.54496</v>
      </c>
      <c r="X58" s="35">
        <f t="shared" si="9"/>
        <v>1.7483021012499055E-2</v>
      </c>
    </row>
    <row r="59" spans="1:24" x14ac:dyDescent="0.25">
      <c r="A59" t="s">
        <v>404</v>
      </c>
      <c r="B59" s="29" t="s">
        <v>94</v>
      </c>
      <c r="C59" s="29">
        <v>25.28389</v>
      </c>
      <c r="D59" s="33">
        <f t="shared" si="5"/>
        <v>1.5812887324081957E-2</v>
      </c>
      <c r="F59" s="142" t="s">
        <v>408</v>
      </c>
      <c r="G59" s="142" t="s">
        <v>411</v>
      </c>
      <c r="H59" s="141">
        <v>17.098769999999998</v>
      </c>
      <c r="I59" s="140">
        <f t="shared" si="6"/>
        <v>1.7838547962933854E-2</v>
      </c>
      <c r="K59" t="s">
        <v>404</v>
      </c>
      <c r="L59" t="s">
        <v>405</v>
      </c>
      <c r="M59" s="29">
        <v>6.3320699999999999</v>
      </c>
      <c r="N59" s="35">
        <f t="shared" si="7"/>
        <v>2.0073950067457175E-2</v>
      </c>
      <c r="P59" t="s">
        <v>404</v>
      </c>
      <c r="Q59" s="29" t="s">
        <v>8</v>
      </c>
      <c r="R59" s="29">
        <v>18.52403</v>
      </c>
      <c r="S59" s="33">
        <f t="shared" si="8"/>
        <v>2.3345631527611845E-2</v>
      </c>
      <c r="U59" t="s">
        <v>404</v>
      </c>
      <c r="V59" s="29" t="s">
        <v>410</v>
      </c>
      <c r="W59" s="29">
        <v>9.0774799999999995</v>
      </c>
      <c r="X59" s="35">
        <f t="shared" si="9"/>
        <v>1.5050011909057968E-2</v>
      </c>
    </row>
    <row r="60" spans="1:24" x14ac:dyDescent="0.25">
      <c r="A60" t="s">
        <v>404</v>
      </c>
      <c r="B60" s="29" t="s">
        <v>101</v>
      </c>
      <c r="C60" s="29">
        <v>25.02975</v>
      </c>
      <c r="D60" s="33">
        <f t="shared" si="5"/>
        <v>1.565394472527528E-2</v>
      </c>
      <c r="F60" t="s">
        <v>404</v>
      </c>
      <c r="G60" t="s">
        <v>95</v>
      </c>
      <c r="H60" s="29">
        <v>16.659829999999999</v>
      </c>
      <c r="I60" s="33">
        <f t="shared" si="6"/>
        <v>1.7380617232077181E-2</v>
      </c>
      <c r="K60" t="s">
        <v>404</v>
      </c>
      <c r="L60" t="s">
        <v>130</v>
      </c>
      <c r="M60" s="29">
        <v>5.7466299999999997</v>
      </c>
      <c r="N60" s="35">
        <f t="shared" si="7"/>
        <v>1.82179861682122E-2</v>
      </c>
      <c r="P60" t="s">
        <v>404</v>
      </c>
      <c r="Q60" s="29" t="s">
        <v>95</v>
      </c>
      <c r="R60" s="29">
        <v>18.358630000000002</v>
      </c>
      <c r="S60" s="33">
        <f t="shared" si="8"/>
        <v>2.3137179724485476E-2</v>
      </c>
      <c r="U60" t="s">
        <v>404</v>
      </c>
      <c r="V60" s="29" t="s">
        <v>100</v>
      </c>
      <c r="W60" s="29">
        <v>8.9307599999999994</v>
      </c>
      <c r="X60" s="35">
        <f t="shared" si="9"/>
        <v>1.4806757421326021E-2</v>
      </c>
    </row>
    <row r="61" spans="1:24" x14ac:dyDescent="0.25">
      <c r="A61" t="s">
        <v>404</v>
      </c>
      <c r="B61" s="29" t="s">
        <v>102</v>
      </c>
      <c r="C61" s="29">
        <v>24.835809999999999</v>
      </c>
      <c r="D61" s="33">
        <f t="shared" si="5"/>
        <v>1.5532652021991391E-2</v>
      </c>
      <c r="F61" t="s">
        <v>404</v>
      </c>
      <c r="G61" t="s">
        <v>410</v>
      </c>
      <c r="H61" s="29">
        <v>14.864929999999999</v>
      </c>
      <c r="I61" s="33">
        <f t="shared" si="6"/>
        <v>1.5508060917285533E-2</v>
      </c>
      <c r="K61" t="s">
        <v>404</v>
      </c>
      <c r="L61" t="s">
        <v>101</v>
      </c>
      <c r="M61" s="29">
        <v>4.8262499999999999</v>
      </c>
      <c r="N61" s="35">
        <f t="shared" si="7"/>
        <v>1.5300194330300389E-2</v>
      </c>
      <c r="P61" t="s">
        <v>404</v>
      </c>
      <c r="Q61" s="29" t="s">
        <v>89</v>
      </c>
      <c r="R61" s="29">
        <v>17.700410000000002</v>
      </c>
      <c r="S61" s="33">
        <f t="shared" si="8"/>
        <v>2.2307632288851617E-2</v>
      </c>
      <c r="U61" t="s">
        <v>404</v>
      </c>
      <c r="V61" s="29" t="s">
        <v>94</v>
      </c>
      <c r="W61" s="29">
        <v>6.1327199999999999</v>
      </c>
      <c r="X61" s="35">
        <f t="shared" si="9"/>
        <v>1.0167745787918892E-2</v>
      </c>
    </row>
    <row r="62" spans="1:24" x14ac:dyDescent="0.25">
      <c r="A62" t="s">
        <v>404</v>
      </c>
      <c r="B62" s="29" t="s">
        <v>92</v>
      </c>
      <c r="C62" s="29">
        <v>24.281179999999999</v>
      </c>
      <c r="D62" s="33">
        <f t="shared" si="5"/>
        <v>1.5185778906479673E-2</v>
      </c>
      <c r="F62" t="s">
        <v>404</v>
      </c>
      <c r="G62" t="s">
        <v>102</v>
      </c>
      <c r="H62" s="29">
        <v>14.735810000000001</v>
      </c>
      <c r="I62" s="33">
        <f t="shared" si="6"/>
        <v>1.5373354542910419E-2</v>
      </c>
      <c r="K62" t="s">
        <v>404</v>
      </c>
      <c r="L62" t="s">
        <v>134</v>
      </c>
      <c r="M62" s="29">
        <v>4.7757100000000001</v>
      </c>
      <c r="N62" s="35">
        <f t="shared" si="7"/>
        <v>1.5139972248673169E-2</v>
      </c>
      <c r="P62" t="s">
        <v>404</v>
      </c>
      <c r="Q62" s="29" t="s">
        <v>98</v>
      </c>
      <c r="R62" s="29">
        <v>16.538019999999999</v>
      </c>
      <c r="S62" s="33">
        <f t="shared" si="8"/>
        <v>2.0842684940386907E-2</v>
      </c>
      <c r="U62" t="s">
        <v>404</v>
      </c>
      <c r="V62" s="29" t="s">
        <v>406</v>
      </c>
      <c r="W62" s="29">
        <v>5.94998</v>
      </c>
      <c r="X62" s="35">
        <f t="shared" si="9"/>
        <v>9.8647719255406489E-3</v>
      </c>
    </row>
    <row r="63" spans="1:24" x14ac:dyDescent="0.25">
      <c r="A63" t="s">
        <v>404</v>
      </c>
      <c r="B63" s="29" t="s">
        <v>8</v>
      </c>
      <c r="C63" s="29">
        <v>23.68552</v>
      </c>
      <c r="D63" s="33">
        <f t="shared" si="5"/>
        <v>1.481324507313905E-2</v>
      </c>
      <c r="F63" s="142" t="s">
        <v>408</v>
      </c>
      <c r="G63" s="142" t="s">
        <v>407</v>
      </c>
      <c r="H63" s="141">
        <v>14.71255</v>
      </c>
      <c r="I63" s="140">
        <f t="shared" si="6"/>
        <v>1.5349088199447242E-2</v>
      </c>
      <c r="K63" t="s">
        <v>404</v>
      </c>
      <c r="L63" t="s">
        <v>106</v>
      </c>
      <c r="M63" s="29">
        <v>4.10358</v>
      </c>
      <c r="N63" s="35">
        <f t="shared" si="7"/>
        <v>1.3009183413609755E-2</v>
      </c>
      <c r="P63" s="142" t="s">
        <v>408</v>
      </c>
      <c r="Q63" s="142" t="s">
        <v>45</v>
      </c>
      <c r="R63" s="141">
        <v>15.80245</v>
      </c>
      <c r="S63" s="140">
        <f t="shared" si="8"/>
        <v>1.9915654149421581E-2</v>
      </c>
      <c r="U63" t="s">
        <v>404</v>
      </c>
      <c r="V63" s="29" t="s">
        <v>106</v>
      </c>
      <c r="W63" s="29">
        <v>5.5739200000000002</v>
      </c>
      <c r="X63" s="35">
        <f t="shared" si="9"/>
        <v>9.2412830851884443E-3</v>
      </c>
    </row>
    <row r="64" spans="1:24" x14ac:dyDescent="0.25">
      <c r="A64" t="s">
        <v>404</v>
      </c>
      <c r="B64" s="29" t="s">
        <v>405</v>
      </c>
      <c r="C64" s="29">
        <v>22.82498</v>
      </c>
      <c r="D64" s="33">
        <f t="shared" si="5"/>
        <v>1.4275051699498147E-2</v>
      </c>
      <c r="F64" t="s">
        <v>404</v>
      </c>
      <c r="G64" t="s">
        <v>406</v>
      </c>
      <c r="H64" s="29">
        <v>14.20904</v>
      </c>
      <c r="I64" s="33">
        <f t="shared" si="6"/>
        <v>1.4823793848753196E-2</v>
      </c>
      <c r="K64" t="s">
        <v>404</v>
      </c>
      <c r="L64" t="s">
        <v>409</v>
      </c>
      <c r="M64" s="29">
        <v>4.0420800000000003</v>
      </c>
      <c r="N64" s="35">
        <f t="shared" si="7"/>
        <v>1.2814215902330091E-2</v>
      </c>
      <c r="P64" t="s">
        <v>404</v>
      </c>
      <c r="Q64" s="29" t="s">
        <v>131</v>
      </c>
      <c r="R64" s="29">
        <v>14.9674</v>
      </c>
      <c r="S64" s="33">
        <f t="shared" si="8"/>
        <v>1.8863249807216764E-2</v>
      </c>
      <c r="U64" t="s">
        <v>404</v>
      </c>
      <c r="V64" s="29" t="s">
        <v>102</v>
      </c>
      <c r="W64" s="29">
        <v>4.9451099999999997</v>
      </c>
      <c r="X64" s="35">
        <f t="shared" si="9"/>
        <v>8.1987472725471872E-3</v>
      </c>
    </row>
    <row r="65" spans="1:24" x14ac:dyDescent="0.25">
      <c r="A65" s="142" t="s">
        <v>408</v>
      </c>
      <c r="B65" s="142" t="s">
        <v>45</v>
      </c>
      <c r="C65" s="141">
        <v>22.322700000000001</v>
      </c>
      <c r="D65" s="140">
        <f t="shared" si="5"/>
        <v>1.3960918983166133E-2</v>
      </c>
      <c r="F65" t="s">
        <v>404</v>
      </c>
      <c r="G65" t="s">
        <v>100</v>
      </c>
      <c r="H65" s="29">
        <v>12.382860000000001</v>
      </c>
      <c r="I65" s="33">
        <f t="shared" si="6"/>
        <v>1.291860420534899E-2</v>
      </c>
      <c r="K65" t="s">
        <v>404</v>
      </c>
      <c r="L65" t="s">
        <v>125</v>
      </c>
      <c r="M65" s="29">
        <v>3.8651399999999998</v>
      </c>
      <c r="N65" s="35">
        <f t="shared" si="7"/>
        <v>1.225328010646304E-2</v>
      </c>
      <c r="P65" t="s">
        <v>404</v>
      </c>
      <c r="Q65" s="29" t="s">
        <v>102</v>
      </c>
      <c r="R65" s="29">
        <v>14.305009999999999</v>
      </c>
      <c r="S65" s="33">
        <f t="shared" si="8"/>
        <v>1.8028446966389212E-2</v>
      </c>
      <c r="U65" t="s">
        <v>404</v>
      </c>
      <c r="V65" s="29" t="s">
        <v>409</v>
      </c>
      <c r="W65" s="29">
        <v>4.6377199999999998</v>
      </c>
      <c r="X65" s="35">
        <f t="shared" si="9"/>
        <v>7.6891098885237229E-3</v>
      </c>
    </row>
    <row r="66" spans="1:24" x14ac:dyDescent="0.25">
      <c r="A66" t="s">
        <v>404</v>
      </c>
      <c r="B66" s="29" t="s">
        <v>107</v>
      </c>
      <c r="C66" s="29">
        <v>20.968610000000002</v>
      </c>
      <c r="D66" s="33">
        <f t="shared" si="5"/>
        <v>1.3114052753457566E-2</v>
      </c>
      <c r="F66" t="s">
        <v>404</v>
      </c>
      <c r="G66" t="s">
        <v>86</v>
      </c>
      <c r="H66" s="29">
        <v>12.270300000000001</v>
      </c>
      <c r="I66" s="33">
        <f t="shared" si="6"/>
        <v>1.2801174299062875E-2</v>
      </c>
      <c r="K66" t="s">
        <v>404</v>
      </c>
      <c r="L66" t="s">
        <v>107</v>
      </c>
      <c r="M66" s="29">
        <v>2.8240500000000002</v>
      </c>
      <c r="N66" s="35">
        <f t="shared" si="7"/>
        <v>8.9528130118590663E-3</v>
      </c>
      <c r="P66" t="s">
        <v>404</v>
      </c>
      <c r="Q66" s="29" t="s">
        <v>0</v>
      </c>
      <c r="R66" s="29">
        <v>14.14241</v>
      </c>
      <c r="S66" s="33">
        <f t="shared" si="8"/>
        <v>1.7823523972505608E-2</v>
      </c>
      <c r="U66" t="s">
        <v>404</v>
      </c>
      <c r="V66" s="29" t="s">
        <v>105</v>
      </c>
      <c r="W66" s="29">
        <v>4.3994600000000004</v>
      </c>
      <c r="X66" s="35">
        <f t="shared" si="9"/>
        <v>7.2940866180288121E-3</v>
      </c>
    </row>
    <row r="67" spans="1:24" x14ac:dyDescent="0.25">
      <c r="A67" t="s">
        <v>404</v>
      </c>
      <c r="B67" s="29" t="s">
        <v>104</v>
      </c>
      <c r="C67" s="29">
        <v>20.86844</v>
      </c>
      <c r="D67" s="33">
        <f t="shared" si="5"/>
        <v>1.3051405078465573E-2</v>
      </c>
      <c r="F67" t="s">
        <v>404</v>
      </c>
      <c r="G67" t="s">
        <v>104</v>
      </c>
      <c r="H67" s="29">
        <v>12.107749999999999</v>
      </c>
      <c r="I67" s="33">
        <f t="shared" si="6"/>
        <v>1.2631591576365574E-2</v>
      </c>
      <c r="K67" s="142" t="s">
        <v>408</v>
      </c>
      <c r="L67" s="141" t="s">
        <v>45</v>
      </c>
      <c r="M67" s="141">
        <v>2.74539</v>
      </c>
      <c r="N67" s="140">
        <f t="shared" si="7"/>
        <v>8.7034448096272241E-3</v>
      </c>
      <c r="P67" t="s">
        <v>404</v>
      </c>
      <c r="Q67" s="29" t="s">
        <v>130</v>
      </c>
      <c r="R67" s="29">
        <v>13.7157</v>
      </c>
      <c r="S67" s="33">
        <f t="shared" si="8"/>
        <v>1.7285746046797907E-2</v>
      </c>
      <c r="U67" t="s">
        <v>404</v>
      </c>
      <c r="V67" s="29" t="s">
        <v>101</v>
      </c>
      <c r="W67" s="29">
        <v>3.63306</v>
      </c>
      <c r="X67" s="35">
        <f t="shared" si="9"/>
        <v>6.0234334051214814E-3</v>
      </c>
    </row>
    <row r="68" spans="1:24" x14ac:dyDescent="0.25">
      <c r="A68" t="s">
        <v>404</v>
      </c>
      <c r="B68" s="29" t="s">
        <v>95</v>
      </c>
      <c r="C68" s="29">
        <v>20.531849999999999</v>
      </c>
      <c r="D68" s="33">
        <f t="shared" si="5"/>
        <v>1.2840897132717796E-2</v>
      </c>
      <c r="F68" t="s">
        <v>404</v>
      </c>
      <c r="G68" t="s">
        <v>106</v>
      </c>
      <c r="H68" s="29">
        <v>10.74954</v>
      </c>
      <c r="I68" s="33">
        <f t="shared" si="6"/>
        <v>1.1214618646222857E-2</v>
      </c>
      <c r="K68" t="s">
        <v>404</v>
      </c>
      <c r="L68" t="s">
        <v>129</v>
      </c>
      <c r="M68" s="29">
        <v>2.65402</v>
      </c>
      <c r="N68" s="35">
        <f t="shared" si="7"/>
        <v>8.4137833217309173E-3</v>
      </c>
      <c r="P68" t="s">
        <v>404</v>
      </c>
      <c r="Q68" s="29" t="s">
        <v>107</v>
      </c>
      <c r="R68" s="29">
        <v>11.02624</v>
      </c>
      <c r="S68" s="33">
        <f t="shared" si="8"/>
        <v>1.3896249151778249E-2</v>
      </c>
      <c r="U68" s="142" t="s">
        <v>408</v>
      </c>
      <c r="V68" s="141" t="s">
        <v>407</v>
      </c>
      <c r="W68" s="141">
        <v>3.5798899999999998</v>
      </c>
      <c r="X68" s="140">
        <f t="shared" si="9"/>
        <v>5.9352801805256008E-3</v>
      </c>
    </row>
    <row r="69" spans="1:24" x14ac:dyDescent="0.25">
      <c r="A69" t="s">
        <v>404</v>
      </c>
      <c r="B69" s="29" t="s">
        <v>130</v>
      </c>
      <c r="C69" s="29">
        <v>19.518730000000001</v>
      </c>
      <c r="D69" s="33">
        <f t="shared" si="5"/>
        <v>1.2207278160092386E-2</v>
      </c>
      <c r="F69" t="s">
        <v>404</v>
      </c>
      <c r="G69" t="s">
        <v>107</v>
      </c>
      <c r="H69" s="29">
        <v>10.21119</v>
      </c>
      <c r="I69" s="33">
        <f t="shared" si="6"/>
        <v>1.0652976943583111E-2</v>
      </c>
      <c r="K69" t="s">
        <v>404</v>
      </c>
      <c r="L69" t="s">
        <v>123</v>
      </c>
      <c r="M69" s="29">
        <v>2.5581399999999999</v>
      </c>
      <c r="N69" s="35">
        <f t="shared" si="7"/>
        <v>8.1098242163407698E-3</v>
      </c>
      <c r="P69" t="s">
        <v>404</v>
      </c>
      <c r="Q69" s="29" t="s">
        <v>101</v>
      </c>
      <c r="R69" s="29">
        <v>10.908200000000001</v>
      </c>
      <c r="S69" s="33">
        <f t="shared" si="8"/>
        <v>1.374748463641527E-2</v>
      </c>
      <c r="U69" t="s">
        <v>404</v>
      </c>
      <c r="V69" s="29" t="s">
        <v>134</v>
      </c>
      <c r="W69" s="29">
        <v>3.0340799999999999</v>
      </c>
      <c r="X69" s="35">
        <f t="shared" si="9"/>
        <v>5.0303542539377232E-3</v>
      </c>
    </row>
    <row r="70" spans="1:24" x14ac:dyDescent="0.25">
      <c r="A70" t="s">
        <v>404</v>
      </c>
      <c r="B70" s="29" t="s">
        <v>134</v>
      </c>
      <c r="C70" s="29">
        <v>17.163239999999998</v>
      </c>
      <c r="D70" s="33">
        <f t="shared" si="5"/>
        <v>1.0734122804527959E-2</v>
      </c>
      <c r="F70" t="s">
        <v>404</v>
      </c>
      <c r="G70" t="s">
        <v>101</v>
      </c>
      <c r="H70" s="29">
        <v>8.85304</v>
      </c>
      <c r="I70" s="33">
        <f t="shared" si="6"/>
        <v>9.2360666093392659E-3</v>
      </c>
      <c r="K70" t="s">
        <v>404</v>
      </c>
      <c r="L70" t="s">
        <v>124</v>
      </c>
      <c r="M70" s="29">
        <v>1.1256200000000001</v>
      </c>
      <c r="N70" s="35">
        <f t="shared" si="7"/>
        <v>3.5684443910018598E-3</v>
      </c>
      <c r="P70" t="s">
        <v>404</v>
      </c>
      <c r="Q70" s="29" t="s">
        <v>123</v>
      </c>
      <c r="R70" s="29">
        <v>10.33375</v>
      </c>
      <c r="S70" s="33">
        <f t="shared" si="8"/>
        <v>1.3023511611590941E-2</v>
      </c>
      <c r="U70" t="s">
        <v>404</v>
      </c>
      <c r="V70" s="29" t="s">
        <v>123</v>
      </c>
      <c r="W70" s="29">
        <v>2.4894400000000001</v>
      </c>
      <c r="X70" s="35">
        <f t="shared" si="9"/>
        <v>4.1273681293580678E-3</v>
      </c>
    </row>
    <row r="71" spans="1:24" x14ac:dyDescent="0.25">
      <c r="A71" t="s">
        <v>404</v>
      </c>
      <c r="B71" s="29" t="s">
        <v>100</v>
      </c>
      <c r="C71" s="29">
        <v>16.360379999999999</v>
      </c>
      <c r="D71" s="33">
        <f t="shared" si="5"/>
        <v>1.0232003284271684E-2</v>
      </c>
      <c r="F71" t="s">
        <v>404</v>
      </c>
      <c r="G71" t="s">
        <v>124</v>
      </c>
      <c r="H71" s="29">
        <v>6.2309900000000003</v>
      </c>
      <c r="I71" s="33">
        <f t="shared" si="6"/>
        <v>6.5005736653315554E-3</v>
      </c>
      <c r="K71" t="s">
        <v>404</v>
      </c>
      <c r="L71" t="s">
        <v>86</v>
      </c>
      <c r="M71" s="29">
        <v>0.75502999999999998</v>
      </c>
      <c r="N71" s="35">
        <f t="shared" si="7"/>
        <v>2.3935986998615288E-3</v>
      </c>
      <c r="P71" t="s">
        <v>404</v>
      </c>
      <c r="Q71" s="29" t="s">
        <v>105</v>
      </c>
      <c r="R71" s="29">
        <v>9.9555399999999992</v>
      </c>
      <c r="S71" s="33">
        <f t="shared" si="8"/>
        <v>1.2546857703124041E-2</v>
      </c>
      <c r="U71" t="s">
        <v>404</v>
      </c>
      <c r="V71" s="29" t="s">
        <v>86</v>
      </c>
      <c r="W71" s="29">
        <v>0</v>
      </c>
      <c r="X71" s="35">
        <f t="shared" si="9"/>
        <v>0</v>
      </c>
    </row>
    <row r="72" spans="1:24" x14ac:dyDescent="0.25">
      <c r="A72" t="s">
        <v>404</v>
      </c>
      <c r="B72" s="29" t="s">
        <v>106</v>
      </c>
      <c r="C72" s="29">
        <v>14.12659</v>
      </c>
      <c r="D72" s="33">
        <f t="shared" si="5"/>
        <v>8.8349607573637978E-3</v>
      </c>
      <c r="F72" t="s">
        <v>404</v>
      </c>
      <c r="G72" t="s">
        <v>123</v>
      </c>
      <c r="H72" s="29">
        <v>6.0141999999999998</v>
      </c>
      <c r="I72" s="33">
        <f t="shared" si="6"/>
        <v>6.2744042500528863E-3</v>
      </c>
      <c r="P72" t="s">
        <v>404</v>
      </c>
      <c r="Q72" s="29" t="s">
        <v>134</v>
      </c>
      <c r="R72" s="29">
        <v>8.5195900000000009</v>
      </c>
      <c r="S72" s="33">
        <f t="shared" si="8"/>
        <v>1.0737145691640892E-2</v>
      </c>
      <c r="U72" t="s">
        <v>404</v>
      </c>
      <c r="V72" s="29" t="s">
        <v>124</v>
      </c>
      <c r="W72" s="29">
        <v>0</v>
      </c>
      <c r="X72" s="35">
        <f t="shared" si="9"/>
        <v>0</v>
      </c>
    </row>
    <row r="73" spans="1:24" x14ac:dyDescent="0.25">
      <c r="A73" t="s">
        <v>404</v>
      </c>
      <c r="B73" s="29" t="s">
        <v>406</v>
      </c>
      <c r="C73" s="29">
        <v>13.809939999999999</v>
      </c>
      <c r="D73" s="33">
        <f t="shared" si="5"/>
        <v>8.6369235577410108E-3</v>
      </c>
      <c r="F73" t="s">
        <v>404</v>
      </c>
      <c r="G73" t="s">
        <v>105</v>
      </c>
      <c r="H73" s="29">
        <v>5.5301900000000002</v>
      </c>
      <c r="I73" s="33">
        <f t="shared" si="6"/>
        <v>5.7694535664926296E-3</v>
      </c>
      <c r="P73" t="s">
        <v>404</v>
      </c>
      <c r="Q73" s="29" t="s">
        <v>405</v>
      </c>
      <c r="R73" s="29">
        <v>8.0799500000000002</v>
      </c>
      <c r="S73" s="33">
        <f t="shared" si="8"/>
        <v>1.0183072228965692E-2</v>
      </c>
      <c r="U73" t="s">
        <v>404</v>
      </c>
      <c r="V73" s="29" t="s">
        <v>129</v>
      </c>
      <c r="W73" s="29">
        <v>0</v>
      </c>
      <c r="X73" s="35">
        <f t="shared" si="9"/>
        <v>0</v>
      </c>
    </row>
    <row r="74" spans="1:24" x14ac:dyDescent="0.25">
      <c r="A74" t="s">
        <v>404</v>
      </c>
      <c r="B74" s="29" t="s">
        <v>124</v>
      </c>
      <c r="C74" s="29">
        <v>12.297190000000001</v>
      </c>
      <c r="D74" s="33">
        <f t="shared" ref="D74:D76" si="10">C74/$C$9</f>
        <v>7.6908292146828441E-3</v>
      </c>
      <c r="F74" t="s">
        <v>404</v>
      </c>
      <c r="G74" t="s">
        <v>130</v>
      </c>
      <c r="H74" s="29">
        <v>5.1212099999999996</v>
      </c>
      <c r="I74" s="33">
        <f t="shared" ref="I74:I76" si="11">H74/$H$9</f>
        <v>5.3427790544733032E-3</v>
      </c>
      <c r="P74" t="s">
        <v>404</v>
      </c>
      <c r="Q74" s="29" t="s">
        <v>129</v>
      </c>
      <c r="R74" s="29">
        <v>7.0144599999999997</v>
      </c>
      <c r="S74" s="33">
        <f t="shared" ref="S74:S76" si="12">R74/$R$9</f>
        <v>8.8402468860810622E-3</v>
      </c>
      <c r="U74" t="s">
        <v>404</v>
      </c>
      <c r="V74" s="29" t="s">
        <v>130</v>
      </c>
      <c r="W74" s="29">
        <v>0</v>
      </c>
      <c r="X74" s="35">
        <f t="shared" ref="X74" si="13">W74/$W$9</f>
        <v>0</v>
      </c>
    </row>
    <row r="75" spans="1:24" x14ac:dyDescent="0.25">
      <c r="A75" t="s">
        <v>404</v>
      </c>
      <c r="B75" s="29" t="s">
        <v>105</v>
      </c>
      <c r="C75" s="29">
        <v>10.08437</v>
      </c>
      <c r="D75" s="33">
        <f t="shared" si="10"/>
        <v>6.3069016098532453E-3</v>
      </c>
      <c r="F75" t="s">
        <v>404</v>
      </c>
      <c r="G75" t="s">
        <v>134</v>
      </c>
      <c r="H75" s="29">
        <v>5.0690299999999997</v>
      </c>
      <c r="I75" s="33">
        <f t="shared" si="11"/>
        <v>5.2883414877532477E-3</v>
      </c>
      <c r="P75" t="s">
        <v>404</v>
      </c>
      <c r="Q75" s="29" t="s">
        <v>106</v>
      </c>
      <c r="R75" s="29">
        <v>5.5483599999999997</v>
      </c>
      <c r="S75" s="33">
        <f t="shared" si="12"/>
        <v>6.9925371607873913E-3</v>
      </c>
    </row>
    <row r="76" spans="1:24" x14ac:dyDescent="0.25">
      <c r="A76" t="s">
        <v>404</v>
      </c>
      <c r="B76" s="29" t="s">
        <v>129</v>
      </c>
      <c r="C76" s="29">
        <v>1.5341100000000001</v>
      </c>
      <c r="D76" s="33">
        <f t="shared" si="10"/>
        <v>9.5945317641974294E-4</v>
      </c>
      <c r="F76" t="s">
        <v>404</v>
      </c>
      <c r="G76" t="s">
        <v>129</v>
      </c>
      <c r="H76" s="29">
        <v>4.84443</v>
      </c>
      <c r="I76" s="33">
        <f t="shared" si="11"/>
        <v>5.0540241729712526E-3</v>
      </c>
      <c r="P76" t="s">
        <v>404</v>
      </c>
      <c r="Q76" s="29" t="s">
        <v>124</v>
      </c>
      <c r="R76" s="29">
        <v>5.2202099999999998</v>
      </c>
      <c r="S76" s="33">
        <f t="shared" si="12"/>
        <v>6.5789733204251249E-3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Ofcom news consumpt. 2024</vt:lpstr>
      <vt:lpstr>Platforms &amp; intermeds revenue</vt:lpstr>
      <vt:lpstr>OIs for news</vt:lpstr>
      <vt:lpstr>Top online news use</vt:lpstr>
      <vt:lpstr>Social media followers</vt:lpstr>
      <vt:lpstr>Share of search</vt:lpstr>
      <vt:lpstr>Advertising</vt:lpstr>
      <vt:lpstr>Social media follows raw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Chivers</dc:creator>
  <cp:lastModifiedBy>Tom Chivers</cp:lastModifiedBy>
  <dcterms:created xsi:type="dcterms:W3CDTF">2021-02-24T12:01:15Z</dcterms:created>
  <dcterms:modified xsi:type="dcterms:W3CDTF">2025-05-27T21:52:12Z</dcterms:modified>
</cp:coreProperties>
</file>